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4010" windowHeight="5910"/>
  </bookViews>
  <sheets>
    <sheet name="U10" sheetId="1" r:id="rId1"/>
  </sheets>
  <definedNames>
    <definedName name="_xlnm.Print_Area" localSheetId="0">'U10'!$A$1:$AT$40</definedName>
  </definedNames>
  <calcPr calcId="125725"/>
</workbook>
</file>

<file path=xl/calcChain.xml><?xml version="1.0" encoding="utf-8"?>
<calcChain xmlns="http://schemas.openxmlformats.org/spreadsheetml/2006/main">
  <c r="D17" i="1"/>
  <c r="E4" s="1"/>
  <c r="J17"/>
  <c r="T17"/>
  <c r="V17"/>
  <c r="AL17"/>
  <c r="AM17"/>
  <c r="AN17"/>
  <c r="AO17"/>
  <c r="AQ17"/>
  <c r="AR17"/>
  <c r="AS17"/>
  <c r="AT17"/>
  <c r="AV17"/>
  <c r="AW17" s="1"/>
  <c r="D18"/>
  <c r="J18"/>
  <c r="T18"/>
  <c r="V18"/>
  <c r="AL18"/>
  <c r="AM18"/>
  <c r="AN18"/>
  <c r="AO18"/>
  <c r="AQ18"/>
  <c r="AR18"/>
  <c r="AS18"/>
  <c r="AT18"/>
  <c r="AV18"/>
  <c r="AW18"/>
  <c r="D19"/>
  <c r="J19"/>
  <c r="T19"/>
  <c r="V19"/>
  <c r="AL19"/>
  <c r="AM19"/>
  <c r="AN19"/>
  <c r="AO19"/>
  <c r="AQ19"/>
  <c r="AR19"/>
  <c r="AS19"/>
  <c r="AT19"/>
  <c r="AV19"/>
  <c r="AW19"/>
  <c r="D20"/>
  <c r="J20"/>
  <c r="T20"/>
  <c r="V20"/>
  <c r="AQ20" s="1"/>
  <c r="AL20"/>
  <c r="AM20"/>
  <c r="AN20"/>
  <c r="AO20"/>
  <c r="AR20"/>
  <c r="AT20"/>
  <c r="AV20"/>
  <c r="AW20"/>
  <c r="D22"/>
  <c r="J22"/>
  <c r="T22"/>
  <c r="V22"/>
  <c r="AQ22" s="1"/>
  <c r="AL22"/>
  <c r="AM22"/>
  <c r="AN22"/>
  <c r="AO22"/>
  <c r="AR22"/>
  <c r="AT22"/>
  <c r="AV22"/>
  <c r="AW22"/>
  <c r="D23"/>
  <c r="J23"/>
  <c r="T23"/>
  <c r="V23"/>
  <c r="AQ23" s="1"/>
  <c r="AL23"/>
  <c r="AM23"/>
  <c r="AN23"/>
  <c r="AO23"/>
  <c r="AR23"/>
  <c r="AT23"/>
  <c r="AV23"/>
  <c r="AW23"/>
  <c r="D24"/>
  <c r="J24"/>
  <c r="T24"/>
  <c r="V24"/>
  <c r="AQ24" s="1"/>
  <c r="AL24"/>
  <c r="AM24"/>
  <c r="AN24"/>
  <c r="AO24"/>
  <c r="AR24"/>
  <c r="AT24"/>
  <c r="AV24"/>
  <c r="AW24"/>
  <c r="D25"/>
  <c r="J25"/>
  <c r="T25"/>
  <c r="V25"/>
  <c r="AQ25" s="1"/>
  <c r="AL25"/>
  <c r="AM25"/>
  <c r="AN25"/>
  <c r="AO25"/>
  <c r="AR25"/>
  <c r="AT25"/>
  <c r="AV25"/>
  <c r="AW25"/>
  <c r="D27"/>
  <c r="J27"/>
  <c r="T27"/>
  <c r="V27"/>
  <c r="AQ27" s="1"/>
  <c r="AL27"/>
  <c r="AM27"/>
  <c r="AN27"/>
  <c r="AO27"/>
  <c r="AR27"/>
  <c r="AT27"/>
  <c r="AV27"/>
  <c r="AW27"/>
  <c r="D28"/>
  <c r="J28"/>
  <c r="T28"/>
  <c r="V28"/>
  <c r="AQ28" s="1"/>
  <c r="AL28"/>
  <c r="AM28"/>
  <c r="AN28"/>
  <c r="AO28"/>
  <c r="AR28"/>
  <c r="AT28"/>
  <c r="AV28"/>
  <c r="AW28"/>
  <c r="D29"/>
  <c r="J29"/>
  <c r="T29"/>
  <c r="V29"/>
  <c r="AQ29" s="1"/>
  <c r="AL29"/>
  <c r="AM29"/>
  <c r="AN29"/>
  <c r="AO29"/>
  <c r="AR29"/>
  <c r="AT29"/>
  <c r="AV29"/>
  <c r="AW29"/>
  <c r="D30"/>
  <c r="J30"/>
  <c r="T30"/>
  <c r="V30"/>
  <c r="AQ30" s="1"/>
  <c r="AL30"/>
  <c r="AM30"/>
  <c r="AN30"/>
  <c r="AO30"/>
  <c r="AR30"/>
  <c r="AT30"/>
  <c r="AV30"/>
  <c r="AW30"/>
  <c r="T32"/>
  <c r="V32"/>
  <c r="AQ32" s="1"/>
  <c r="AL32"/>
  <c r="AM32"/>
  <c r="AN32"/>
  <c r="AO32"/>
  <c r="AR32"/>
  <c r="AT32"/>
  <c r="AV32"/>
  <c r="AW32"/>
  <c r="T33"/>
  <c r="V33"/>
  <c r="AQ33" s="1"/>
  <c r="AL33"/>
  <c r="AM33"/>
  <c r="AN33"/>
  <c r="AO33"/>
  <c r="AR33"/>
  <c r="AT33"/>
  <c r="AV33"/>
  <c r="AW33"/>
  <c r="T34"/>
  <c r="V34"/>
  <c r="AQ34" s="1"/>
  <c r="AL34"/>
  <c r="AM34"/>
  <c r="AN34"/>
  <c r="AO34"/>
  <c r="AR34"/>
  <c r="AT34"/>
  <c r="AV34"/>
  <c r="AW34"/>
  <c r="T35"/>
  <c r="V35"/>
  <c r="AQ35" s="1"/>
  <c r="AL35"/>
  <c r="AM35"/>
  <c r="AN35"/>
  <c r="AO35"/>
  <c r="AR35"/>
  <c r="AT35"/>
  <c r="AV35"/>
  <c r="AW35"/>
  <c r="T37"/>
  <c r="V37"/>
  <c r="AQ37" s="1"/>
  <c r="AL37"/>
  <c r="AM37"/>
  <c r="AN37"/>
  <c r="AO37"/>
  <c r="AR37"/>
  <c r="AT37"/>
  <c r="AV37"/>
  <c r="AW37"/>
  <c r="T38"/>
  <c r="V38"/>
  <c r="AQ38" s="1"/>
  <c r="AL38"/>
  <c r="AM38"/>
  <c r="AN38"/>
  <c r="AO38"/>
  <c r="AR38"/>
  <c r="AT38"/>
  <c r="AV38"/>
  <c r="AW38"/>
  <c r="T39"/>
  <c r="V39"/>
  <c r="AQ39" s="1"/>
  <c r="AL39"/>
  <c r="AM39"/>
  <c r="AN39"/>
  <c r="AO39"/>
  <c r="AR39"/>
  <c r="AT39"/>
  <c r="AV39"/>
  <c r="AW39"/>
  <c r="T40"/>
  <c r="V40"/>
  <c r="AQ40" s="1"/>
  <c r="AL40"/>
  <c r="AM40"/>
  <c r="AN40"/>
  <c r="AO40"/>
  <c r="AR40"/>
  <c r="AT40"/>
  <c r="AV40"/>
  <c r="AW40"/>
  <c r="AC12" l="1"/>
  <c r="AA12"/>
  <c r="Y12"/>
  <c r="J12"/>
  <c r="E12"/>
  <c r="AC11"/>
  <c r="AA11"/>
  <c r="Y11"/>
  <c r="L11"/>
  <c r="H11"/>
  <c r="F11"/>
  <c r="AB10"/>
  <c r="Z10"/>
  <c r="X10"/>
  <c r="L10"/>
  <c r="H10"/>
  <c r="F10"/>
  <c r="AB9"/>
  <c r="Z9"/>
  <c r="X9"/>
  <c r="L9"/>
  <c r="H9"/>
  <c r="F9"/>
  <c r="AB7"/>
  <c r="Z7"/>
  <c r="X7"/>
  <c r="L7"/>
  <c r="H7"/>
  <c r="F7"/>
  <c r="AB6"/>
  <c r="Z6"/>
  <c r="X6"/>
  <c r="L6"/>
  <c r="H6"/>
  <c r="F6"/>
  <c r="AB5"/>
  <c r="Z5"/>
  <c r="X5"/>
  <c r="L5"/>
  <c r="H5"/>
  <c r="F5"/>
  <c r="AB4"/>
  <c r="Z4"/>
  <c r="X4"/>
  <c r="L4"/>
  <c r="H4"/>
  <c r="F4"/>
  <c r="N4" s="1"/>
  <c r="AS40"/>
  <c r="AS39"/>
  <c r="AS38"/>
  <c r="AS37"/>
  <c r="AS35"/>
  <c r="AS34"/>
  <c r="AS33"/>
  <c r="AS32"/>
  <c r="AS30"/>
  <c r="AS29"/>
  <c r="AS28"/>
  <c r="AS27"/>
  <c r="AS25"/>
  <c r="AS24"/>
  <c r="AS23"/>
  <c r="G12" s="1"/>
  <c r="AS22"/>
  <c r="AS20"/>
  <c r="AB12"/>
  <c r="Z12"/>
  <c r="X12"/>
  <c r="L12"/>
  <c r="H12"/>
  <c r="F12"/>
  <c r="AB11"/>
  <c r="Z11"/>
  <c r="X11"/>
  <c r="J11"/>
  <c r="M11" s="1"/>
  <c r="G11"/>
  <c r="E11"/>
  <c r="AC10"/>
  <c r="AA10"/>
  <c r="Y10"/>
  <c r="J10"/>
  <c r="M10" s="1"/>
  <c r="G10"/>
  <c r="E10"/>
  <c r="AC9"/>
  <c r="AA9"/>
  <c r="Y9"/>
  <c r="J9"/>
  <c r="M9" s="1"/>
  <c r="G9"/>
  <c r="E9"/>
  <c r="AC7"/>
  <c r="AA7"/>
  <c r="Y7"/>
  <c r="J7"/>
  <c r="M7" s="1"/>
  <c r="G7"/>
  <c r="E7"/>
  <c r="AC6"/>
  <c r="AA6"/>
  <c r="Y6"/>
  <c r="J6"/>
  <c r="M6" s="1"/>
  <c r="G6"/>
  <c r="E6"/>
  <c r="AC5"/>
  <c r="AA5"/>
  <c r="Y5"/>
  <c r="J5"/>
  <c r="M5" s="1"/>
  <c r="G5"/>
  <c r="E5"/>
  <c r="AC4"/>
  <c r="AA4"/>
  <c r="Y4"/>
  <c r="J4"/>
  <c r="M4" s="1"/>
  <c r="G4"/>
  <c r="D5" l="1"/>
  <c r="N5"/>
  <c r="D6"/>
  <c r="N6"/>
  <c r="D7"/>
  <c r="N7"/>
  <c r="P7" s="1"/>
  <c r="D9"/>
  <c r="N9"/>
  <c r="D10"/>
  <c r="N10"/>
  <c r="D11"/>
  <c r="N11"/>
  <c r="D4"/>
  <c r="D12"/>
  <c r="N12"/>
  <c r="M12"/>
  <c r="P10" l="1"/>
  <c r="P9"/>
  <c r="P6"/>
  <c r="P5"/>
  <c r="P4"/>
  <c r="P12"/>
</calcChain>
</file>

<file path=xl/comments1.xml><?xml version="1.0" encoding="utf-8"?>
<comments xmlns="http://schemas.openxmlformats.org/spreadsheetml/2006/main">
  <authors>
    <author>GOETZRAL</author>
  </authors>
  <commentList>
    <comment ref="AG2" authorId="0">
      <text>
        <r>
          <rPr>
            <sz val="8"/>
            <color indexed="81"/>
            <rFont val="Arial"/>
            <family val="2"/>
          </rPr>
          <t xml:space="preserve">
Eingaben bitte nur in den farblich hinterlegten Feldern vornehmen !!</t>
        </r>
      </text>
    </comment>
    <comment ref="T15" authorId="0">
      <text>
        <r>
          <rPr>
            <sz val="8"/>
            <color indexed="9"/>
            <rFont val="Arial"/>
            <family val="2"/>
          </rPr>
          <t xml:space="preserve">
bei "nicht angetreten bitte die Punktzahl manuell in "0" abändern !!
Achtung:
dadurch wird die Formel gelöscht !!
=&gt; geht aber nicht anders ...  :o)))</t>
        </r>
      </text>
    </comment>
  </commentList>
</comments>
</file>

<file path=xl/sharedStrings.xml><?xml version="1.0" encoding="utf-8"?>
<sst xmlns="http://schemas.openxmlformats.org/spreadsheetml/2006/main" count="227" uniqueCount="113">
  <si>
    <t>:</t>
  </si>
  <si>
    <t>S16</t>
  </si>
  <si>
    <t>-</t>
  </si>
  <si>
    <t>S15</t>
  </si>
  <si>
    <t>11:25-11:55</t>
  </si>
  <si>
    <t>20</t>
  </si>
  <si>
    <t>V16</t>
  </si>
  <si>
    <t>V15</t>
  </si>
  <si>
    <t>11:00-11:20</t>
  </si>
  <si>
    <t>19</t>
  </si>
  <si>
    <t>S14</t>
  </si>
  <si>
    <t>S13</t>
  </si>
  <si>
    <t>10:40-11:00</t>
  </si>
  <si>
    <t>18</t>
  </si>
  <si>
    <t>V14</t>
  </si>
  <si>
    <t>V13</t>
  </si>
  <si>
    <t>10:20-10:40</t>
  </si>
  <si>
    <t>17</t>
  </si>
  <si>
    <t>1.B</t>
  </si>
  <si>
    <t>2.A</t>
  </si>
  <si>
    <t>10:00-10:20</t>
  </si>
  <si>
    <t>16</t>
  </si>
  <si>
    <t>2.B</t>
  </si>
  <si>
    <t>1.A</t>
  </si>
  <si>
    <t>9:40-10:00</t>
  </si>
  <si>
    <t>15</t>
  </si>
  <si>
    <t>3.B</t>
  </si>
  <si>
    <t>4.A</t>
  </si>
  <si>
    <t>9:20-9:40</t>
  </si>
  <si>
    <t>14</t>
  </si>
  <si>
    <t>4.B</t>
  </si>
  <si>
    <t>3.A</t>
  </si>
  <si>
    <t>9:00-9:20</t>
  </si>
  <si>
    <t>13</t>
  </si>
  <si>
    <t>Halb-+Finalspiele</t>
  </si>
  <si>
    <t>Sonntag, 12.6.11</t>
  </si>
  <si>
    <t>B2</t>
  </si>
  <si>
    <t>B1</t>
  </si>
  <si>
    <t>16:40-17:00</t>
  </si>
  <si>
    <t>12</t>
  </si>
  <si>
    <t>A2</t>
  </si>
  <si>
    <t>A1</t>
  </si>
  <si>
    <t>16:20-16:40</t>
  </si>
  <si>
    <t>11</t>
  </si>
  <si>
    <t>B4</t>
  </si>
  <si>
    <t>B3</t>
  </si>
  <si>
    <t>16:00-16:20</t>
  </si>
  <si>
    <t>10</t>
  </si>
  <si>
    <t>A4</t>
  </si>
  <si>
    <t>A3</t>
  </si>
  <si>
    <t>15:40-16:00</t>
  </si>
  <si>
    <t>9</t>
  </si>
  <si>
    <t>15:20-15:40</t>
  </si>
  <si>
    <t>8</t>
  </si>
  <si>
    <t>15:00-15:20</t>
  </si>
  <si>
    <t>7</t>
  </si>
  <si>
    <t>14:40-15:00</t>
  </si>
  <si>
    <t>6</t>
  </si>
  <si>
    <t>14:20-14:40</t>
  </si>
  <si>
    <t>5</t>
  </si>
  <si>
    <t>14:00-14:20</t>
  </si>
  <si>
    <t>4</t>
  </si>
  <si>
    <t>13:40-14:00</t>
  </si>
  <si>
    <t>3</t>
  </si>
  <si>
    <t>13:20-13:40</t>
  </si>
  <si>
    <t>13:00-13:20</t>
  </si>
  <si>
    <t>Gruppenspiele</t>
  </si>
  <si>
    <t>Samstag, 11.6.11</t>
  </si>
  <si>
    <t>Prüfung</t>
  </si>
  <si>
    <t>nicht angetreten</t>
  </si>
  <si>
    <t>verloren</t>
  </si>
  <si>
    <t>unentschieden</t>
  </si>
  <si>
    <t>gewonnen</t>
  </si>
  <si>
    <t>rote Karte</t>
  </si>
  <si>
    <t>gelbe Karte</t>
  </si>
  <si>
    <t>Dropkick</t>
  </si>
  <si>
    <t>Strafkick</t>
  </si>
  <si>
    <t>Erhöhung</t>
  </si>
  <si>
    <t>Versuche</t>
  </si>
  <si>
    <t>Punkte</t>
  </si>
  <si>
    <t>Ergebnis</t>
  </si>
  <si>
    <t>Gast</t>
  </si>
  <si>
    <t>vs</t>
  </si>
  <si>
    <t>Heim</t>
  </si>
  <si>
    <t>Zeit</t>
  </si>
  <si>
    <t>Spiel-Nr.</t>
  </si>
  <si>
    <t>Spielzeit: Spiele 1-19: 2x8min , Finale = Spiel 20: 2x10min</t>
  </si>
  <si>
    <t>8.</t>
  </si>
  <si>
    <t>RGH</t>
  </si>
  <si>
    <t>4.</t>
  </si>
  <si>
    <t>7.</t>
  </si>
  <si>
    <t>Berliner RC</t>
  </si>
  <si>
    <t>3.</t>
  </si>
  <si>
    <t>6.</t>
  </si>
  <si>
    <t>VfR Döhren</t>
  </si>
  <si>
    <t>2.</t>
  </si>
  <si>
    <t>5.</t>
  </si>
  <si>
    <t>SC 1880 Frankfurt</t>
  </si>
  <si>
    <t>1.</t>
  </si>
  <si>
    <t>Pool B</t>
  </si>
  <si>
    <t>Rhinos Mönchengladbach</t>
  </si>
  <si>
    <t>SC Germania List</t>
  </si>
  <si>
    <t>Rugbyunion Hohen Neuendorf</t>
  </si>
  <si>
    <t>Abschlusstabelle</t>
  </si>
  <si>
    <t>TSV Handschuhsheim</t>
  </si>
  <si>
    <t>Platz
(rechnerisch)</t>
  </si>
  <si>
    <t>PKT</t>
  </si>
  <si>
    <t>Diff.</t>
  </si>
  <si>
    <t>Spielpunkte</t>
  </si>
  <si>
    <t>SP</t>
  </si>
  <si>
    <t>Pool A</t>
  </si>
  <si>
    <t xml:space="preserve">DM 2011 - U 10 </t>
  </si>
  <si>
    <t>Deutsche Rugby-Jugend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</si>
</sst>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8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1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 vertical="center"/>
    </xf>
    <xf numFmtId="0" fontId="1" fillId="0" borderId="0" xfId="0" quotePrefix="1" applyNumberFormat="1" applyFont="1"/>
    <xf numFmtId="164" fontId="1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0" fontId="1" fillId="3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/>
    <xf numFmtId="0" fontId="1" fillId="0" borderId="0" xfId="0" applyFont="1" applyAlignment="1">
      <alignment horizontal="center"/>
    </xf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 applyAlignment="1">
      <alignment horizontal="right" vertical="center"/>
    </xf>
    <xf numFmtId="164" fontId="1" fillId="5" borderId="1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4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/>
    <xf numFmtId="0" fontId="1" fillId="5" borderId="6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20" fontId="1" fillId="3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0" fillId="0" borderId="9" xfId="0" applyBorder="1"/>
    <xf numFmtId="0" fontId="5" fillId="0" borderId="9" xfId="0" applyFont="1" applyBorder="1"/>
    <xf numFmtId="0" fontId="4" fillId="0" borderId="10" xfId="0" applyFont="1" applyBorder="1" applyAlignment="1" applyProtection="1">
      <alignment horizontal="center"/>
      <protection locked="0"/>
    </xf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4" borderId="12" xfId="0" applyFont="1" applyFill="1" applyBorder="1" applyAlignment="1">
      <alignment horizontal="center"/>
    </xf>
    <xf numFmtId="20" fontId="1" fillId="3" borderId="13" xfId="0" applyNumberFormat="1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4" borderId="7" xfId="0" applyNumberFormat="1" applyFont="1" applyFill="1" applyBorder="1" applyAlignment="1">
      <alignment horizontal="right"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/>
    <xf numFmtId="0" fontId="2" fillId="0" borderId="1" xfId="0" applyFont="1" applyFill="1" applyBorder="1" applyAlignment="1">
      <alignment horizontal="center" textRotation="90"/>
    </xf>
    <xf numFmtId="0" fontId="4" fillId="0" borderId="1" xfId="0" applyFont="1" applyFill="1" applyBorder="1" applyAlignment="1">
      <alignment horizontal="center" textRotation="90"/>
    </xf>
    <xf numFmtId="0" fontId="1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9" xfId="0" applyFill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protection locked="0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4" fillId="7" borderId="2" xfId="0" applyFont="1" applyFill="1" applyBorder="1" applyAlignment="1"/>
    <xf numFmtId="0" fontId="4" fillId="7" borderId="3" xfId="0" applyFont="1" applyFill="1" applyBorder="1" applyAlignment="1"/>
    <xf numFmtId="0" fontId="4" fillId="7" borderId="4" xfId="0" applyFont="1" applyFill="1" applyBorder="1" applyAlignment="1"/>
    <xf numFmtId="0" fontId="1" fillId="0" borderId="1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horizontal="center" textRotation="90"/>
    </xf>
    <xf numFmtId="0" fontId="6" fillId="0" borderId="0" xfId="0" applyFont="1"/>
    <xf numFmtId="0" fontId="7" fillId="0" borderId="0" xfId="0" applyFont="1"/>
  </cellXfs>
  <cellStyles count="1">
    <cellStyle name="Standard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2"/>
  <sheetViews>
    <sheetView tabSelected="1" zoomScale="75" zoomScaleNormal="75" workbookViewId="0">
      <selection activeCell="AL5" sqref="AL5"/>
    </sheetView>
  </sheetViews>
  <sheetFormatPr baseColWidth="10" defaultRowHeight="12.75"/>
  <cols>
    <col min="1" max="1" width="4.7109375" customWidth="1"/>
    <col min="2" max="2" width="12.28515625" customWidth="1"/>
    <col min="3" max="3" width="20.28515625" bestFit="1" customWidth="1"/>
    <col min="4" max="4" width="5.42578125" customWidth="1"/>
    <col min="5" max="8" width="3.7109375" customWidth="1"/>
    <col min="9" max="9" width="3.140625" customWidth="1"/>
    <col min="10" max="10" width="5.7109375" customWidth="1"/>
    <col min="11" max="11" width="2.28515625" bestFit="1" customWidth="1"/>
    <col min="12" max="14" width="5.7109375" customWidth="1"/>
    <col min="15" max="15" width="4.7109375" customWidth="1"/>
    <col min="16" max="16" width="5.7109375" customWidth="1"/>
    <col min="17" max="17" width="2.28515625" bestFit="1" customWidth="1"/>
    <col min="18" max="18" width="5.7109375" customWidth="1"/>
    <col min="19" max="19" width="1.7109375" customWidth="1"/>
    <col min="20" max="20" width="2.7109375" customWidth="1"/>
    <col min="21" max="21" width="2.28515625" bestFit="1" customWidth="1"/>
    <col min="22" max="22" width="2.7109375" customWidth="1"/>
    <col min="23" max="23" width="3.5703125" customWidth="1"/>
    <col min="24" max="29" width="3.7109375" customWidth="1"/>
    <col min="30" max="30" width="1.7109375" customWidth="1"/>
    <col min="31" max="36" width="3.7109375" customWidth="1"/>
    <col min="37" max="37" width="1.7109375" customWidth="1"/>
    <col min="38" max="41" width="3.7109375" customWidth="1"/>
    <col min="42" max="42" width="1.7109375" customWidth="1"/>
    <col min="43" max="46" width="3.7109375" customWidth="1"/>
    <col min="47" max="47" width="1.7109375" customWidth="1"/>
    <col min="48" max="48" width="4.7109375" customWidth="1"/>
    <col min="49" max="49" width="5.7109375" customWidth="1"/>
  </cols>
  <sheetData>
    <row r="1" spans="1:49" ht="18">
      <c r="A1" s="10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3.25">
      <c r="A2" s="100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9" ht="75" customHeight="1">
      <c r="A3" s="59"/>
      <c r="B3" s="91" t="s">
        <v>110</v>
      </c>
      <c r="C3" s="90"/>
      <c r="D3" s="89" t="s">
        <v>109</v>
      </c>
      <c r="E3" s="99" t="s">
        <v>72</v>
      </c>
      <c r="F3" s="99" t="s">
        <v>71</v>
      </c>
      <c r="G3" s="99" t="s">
        <v>70</v>
      </c>
      <c r="H3" s="99" t="s">
        <v>69</v>
      </c>
      <c r="J3" s="63" t="s">
        <v>108</v>
      </c>
      <c r="K3" s="62"/>
      <c r="L3" s="61"/>
      <c r="M3" s="89" t="s">
        <v>107</v>
      </c>
      <c r="N3" s="89" t="s">
        <v>106</v>
      </c>
      <c r="O3" s="89"/>
      <c r="P3" s="98" t="s">
        <v>105</v>
      </c>
      <c r="Q3" s="52"/>
      <c r="S3" s="52"/>
      <c r="T3" s="52"/>
      <c r="U3" s="52"/>
      <c r="V3" s="52"/>
      <c r="W3" s="1"/>
      <c r="X3" s="59" t="s">
        <v>78</v>
      </c>
      <c r="Y3" s="59" t="s">
        <v>77</v>
      </c>
      <c r="Z3" s="59" t="s">
        <v>76</v>
      </c>
      <c r="AA3" s="59" t="s">
        <v>75</v>
      </c>
      <c r="AB3" s="59" t="s">
        <v>74</v>
      </c>
      <c r="AC3" s="59" t="s">
        <v>73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9">
      <c r="A4" s="94" t="s">
        <v>98</v>
      </c>
      <c r="B4" s="93" t="s">
        <v>104</v>
      </c>
      <c r="C4" s="92"/>
      <c r="D4" s="16">
        <f>SUM(E4:H4)</f>
        <v>0</v>
      </c>
      <c r="E4" s="9">
        <f>SUMIF($D$17:$D$30,$B4,$AL$17:$AL$30)+SUMIF($J$17:$J$30,$B4,$AQ$17:$AQ$30)+SUMIF($D$69:$D$102,$B4,$AL$69:$AL$102)+SUMIF($J$69:$J$102,$B4,$AQ$69:$AQ$102)</f>
        <v>0</v>
      </c>
      <c r="F4" s="82">
        <f>SUMIF($D$17:$D$30,$B4,$AM$17:$AM$30)+SUMIF($J$17:$J$30,$B4,$AR$17:$AR$30)+SUMIF($D$69:$D$102,$B4,$AM$69:$AM$102)+SUMIF($J$69:$J$102,$B4,$AR$69:$AR$102)</f>
        <v>0</v>
      </c>
      <c r="G4" s="82">
        <f>SUMIF($D$17:$D$30,$B4,$AN$17:$AN$30)+SUMIF($J$17:$J$30,$B4,$AS$17:$AS$30)+SUMIF($D$69:$D$102,$B4,$AN$69:$AN$102)+SUMIF($J$69:$J$102,$B4,$AS$69:$AS$102)</f>
        <v>0</v>
      </c>
      <c r="H4" s="82">
        <f>SUMIF($D$17:$D$30,$B4,$AO$17:$AO$30)+SUMIF($J$17:$J$30,$B4,$AT$17:$AT$30)+SUMIF($D$69:$D$102,$B4,$AO$69:$AO$102)+SUMIF($J$69:$J$102,$B4,$AT$69:$AT$102)</f>
        <v>0</v>
      </c>
      <c r="J4" s="9">
        <f>SUMIF($D$17:$D$30,$B4,$P$17:$P$30)+SUMIF($J$17:$J$30,$B4,$R$17:$R$30)+SUMIF($D$69:$D$102,$B4,$P$69:$P$102)+SUMIF($J$69:$J$102,$B4,$R$69:$R$102)</f>
        <v>0</v>
      </c>
      <c r="K4" s="10" t="s">
        <v>0</v>
      </c>
      <c r="L4" s="9">
        <f>SUMIF($D$17:$D$30,$B4,$R$17:$R$30)+SUMIF($J$17:$J$30,$B4,$P$17:$P$30)+SUMIF($D$69:$D$102,$B4,$R$69:$R$102)+SUMIF($J$69:$J$102,$B4,$P$69:$P$102)</f>
        <v>0</v>
      </c>
      <c r="M4" s="9">
        <f>J4-L4</f>
        <v>0</v>
      </c>
      <c r="N4" s="16">
        <f>(E4*3)+(F4*2)+G4-AC4</f>
        <v>0</v>
      </c>
      <c r="O4" s="16"/>
      <c r="P4" s="66">
        <f>RANK(N4,$N$4:$N$7)</f>
        <v>1</v>
      </c>
      <c r="Q4" s="52"/>
      <c r="S4" s="52"/>
      <c r="T4" s="52"/>
      <c r="U4" s="52"/>
      <c r="V4" s="52"/>
      <c r="W4" s="1"/>
      <c r="X4" s="82">
        <f>SUMIF($D$17:$D$30,$B4,$X$17:$X$30)+SUMIF($J$17:$J$30,$B4,$AE$17:$AE$30)+SUMIF($D$69:$D$102,$B4,$AO$69:$AO$102)+SUMIF($J$69:$J$102,$B4,$AT$69:$AT$102)</f>
        <v>0</v>
      </c>
      <c r="Y4" s="82">
        <f>SUMIF($D$17:$D$30,$B4,$Y$17:$Y$30)+SUMIF($J$17:$J$30,$B4,$AF$17:$AF$30)+SUMIF($D$69:$D$102,$B4,$AO$69:$AO$102)+SUMIF($J$69:$J$102,$B4,$AT$69:$AT$102)</f>
        <v>0</v>
      </c>
      <c r="Z4" s="82">
        <f>SUMIF($D$17:$D$30,$B4,$Z$17:$Z$30)+SUMIF($J$17:$J$30,$B4,$AG$17:$AG$30)+SUMIF($D$69:$D$102,$B4,$AO$69:$AO$102)+SUMIF($J$69:$J$102,$B4,$AT$69:$AT$102)</f>
        <v>0</v>
      </c>
      <c r="AA4" s="82">
        <f>SUMIF($D$17:$D$30,$B4,$AA$17:$AA$30)+SUMIF($J$17:$J$30,$B4,$AH$17:$AH$30)+SUMIF($D$69:$D$102,$B4,$AO$69:$AO$102)+SUMIF($J$69:$J$102,$B4,$AT$69:$AT$102)</f>
        <v>0</v>
      </c>
      <c r="AB4" s="82">
        <f>SUMIF($D$17:$D$30,$B4,$AB$17:$AB$30)+SUMIF($J$17:$J$30,$B4,$AI$17:$AI$30)+SUMIF($D$69:$D$102,$B4,$AO$69:$AO$102)+SUMIF($J$69:$J$102,$B4,$AT$69:$AT$102)</f>
        <v>0</v>
      </c>
      <c r="AC4" s="82">
        <f>SUMIF($D$17:$D$30,$B4,$AC$17:$AC$30)+SUMIF($J$17:$J$30,$B4,$AJ$17:$AJ$30)+SUMIF($D$69:$D$102,$B4,$AO$69:$AO$102)+SUMIF($J$69:$J$102,$B4,$AT$69:$AT$102)</f>
        <v>0</v>
      </c>
      <c r="AD4" s="1"/>
      <c r="AE4" s="1"/>
      <c r="AF4" s="1"/>
      <c r="AG4" s="1"/>
      <c r="AH4" s="1"/>
      <c r="AI4" s="1"/>
      <c r="AJ4" s="1"/>
      <c r="AK4" s="1"/>
      <c r="AL4" s="97" t="s">
        <v>103</v>
      </c>
      <c r="AM4" s="96"/>
      <c r="AN4" s="96"/>
      <c r="AO4" s="96"/>
      <c r="AP4" s="96"/>
      <c r="AQ4" s="96"/>
      <c r="AR4" s="96"/>
      <c r="AS4" s="96"/>
      <c r="AT4" s="95"/>
    </row>
    <row r="5" spans="1:49">
      <c r="A5" s="94" t="s">
        <v>95</v>
      </c>
      <c r="B5" s="93" t="s">
        <v>102</v>
      </c>
      <c r="C5" s="92"/>
      <c r="D5" s="16">
        <f>SUM(E5:H5)</f>
        <v>0</v>
      </c>
      <c r="E5" s="9">
        <f>SUMIF($D$17:$D$30,$B5,$AL$17:$AL$30)+SUMIF($J$17:$J$30,$B5,$AQ$17:$AQ$30)+SUMIF($D$69:$D$102,$B5,$AL$69:$AL$102)+SUMIF($J$69:$J$102,$B5,$AQ$69:$AQ$102)</f>
        <v>0</v>
      </c>
      <c r="F5" s="82">
        <f>SUMIF($D$17:$D$30,$B5,$AM$17:$AM$30)+SUMIF($J$17:$J$30,$B5,$AR$17:$AR$30)+SUMIF($D$69:$D$102,$B5,$AM$69:$AM$102)+SUMIF($J$69:$J$102,$B5,$AR$69:$AR$102)</f>
        <v>0</v>
      </c>
      <c r="G5" s="82">
        <f>SUMIF($D$17:$D$30,$B5,$AN$17:$AN$30)+SUMIF($J$17:$J$30,$B5,$AS$17:$AS$30)+SUMIF($D$69:$D$102,$B5,$AN$69:$AN$102)+SUMIF($J$69:$J$102,$B5,$AS$69:$AS$102)</f>
        <v>0</v>
      </c>
      <c r="H5" s="82">
        <f>SUMIF($D$17:$D$30,$B5,$AO$17:$AO$30)+SUMIF($J$17:$J$30,$B5,$AT$17:$AT$30)+SUMIF($D$69:$D$102,$B5,$AO$69:$AO$102)+SUMIF($J$69:$J$102,$B5,$AT$69:$AT$102)</f>
        <v>0</v>
      </c>
      <c r="J5" s="9">
        <f>SUMIF($D$17:$D$30,$B5,$P$17:$P$30)+SUMIF($J$17:$J$30,$B5,$R$17:$R$30)+SUMIF($D$69:$D$102,$B5,$P$69:$P$102)+SUMIF($J$69:$J$102,$B5,$R$69:$R$102)</f>
        <v>0</v>
      </c>
      <c r="K5" s="10" t="s">
        <v>0</v>
      </c>
      <c r="L5" s="9">
        <f>SUMIF($D$17:$D$30,$B5,$R$17:$R$30)+SUMIF($J$17:$J$30,$B5,$P$17:$P$30)+SUMIF($D$69:$D$102,$B5,$R$69:$R$102)+SUMIF($J$69:$J$102,$B5,$P$69:$P$102)</f>
        <v>0</v>
      </c>
      <c r="M5" s="9">
        <f>J5-L5</f>
        <v>0</v>
      </c>
      <c r="N5" s="16">
        <f>(E5*3)+(F5*2)+G5-AC5</f>
        <v>0</v>
      </c>
      <c r="O5" s="16"/>
      <c r="P5" s="66">
        <f>RANK(N5,$N$4:$N$7)</f>
        <v>1</v>
      </c>
      <c r="Q5" s="52"/>
      <c r="S5" s="52"/>
      <c r="T5" s="52"/>
      <c r="U5" s="52"/>
      <c r="V5" s="52"/>
      <c r="W5" s="1"/>
      <c r="X5" s="82">
        <f>SUMIF($D$17:$D$30,$B5,$X$17:$X$30)+SUMIF($J$17:$J$30,$B5,$AE$17:$AE$30)+SUMIF($D$69:$D$102,$B5,$AO$69:$AO$102)+SUMIF($J$69:$J$102,$B5,$AT$69:$AT$102)</f>
        <v>0</v>
      </c>
      <c r="Y5" s="82">
        <f>SUMIF($D$17:$D$30,$B5,$Y$17:$Y$30)+SUMIF($J$17:$J$30,$B5,$AF$17:$AF$30)+SUMIF($D$69:$D$102,$B5,$AO$69:$AO$102)+SUMIF($J$69:$J$102,$B5,$AT$69:$AT$102)</f>
        <v>0</v>
      </c>
      <c r="Z5" s="82">
        <f>SUMIF($D$17:$D$30,$B5,$Z$17:$Z$30)+SUMIF($J$17:$J$30,$B5,$AG$17:$AG$30)+SUMIF($D$69:$D$102,$B5,$AO$69:$AO$102)+SUMIF($J$69:$J$102,$B5,$AT$69:$AT$102)</f>
        <v>0</v>
      </c>
      <c r="AA5" s="82">
        <f>SUMIF($D$17:$D$30,$B5,$AA$17:$AA$30)+SUMIF($J$17:$J$30,$B5,$AH$17:$AH$30)+SUMIF($D$69:$D$102,$B5,$AO$69:$AO$102)+SUMIF($J$69:$J$102,$B5,$AT$69:$AT$102)</f>
        <v>0</v>
      </c>
      <c r="AB5" s="82">
        <f>SUMIF($D$17:$D$30,$B5,$AB$17:$AB$30)+SUMIF($J$17:$J$30,$B5,$AI$17:$AI$30)+SUMIF($D$69:$D$102,$B5,$AO$69:$AO$102)+SUMIF($J$69:$J$102,$B5,$AT$69:$AT$102)</f>
        <v>0</v>
      </c>
      <c r="AC5" s="82">
        <f>SUMIF($D$17:$D$30,$B5,$AC$17:$AC$30)+SUMIF($J$17:$J$30,$B5,$AJ$17:$AJ$30)+SUMIF($D$69:$D$102,$B5,$AO$69:$AO$102)+SUMIF($J$69:$J$102,$B5,$AT$69:$AT$102)</f>
        <v>0</v>
      </c>
      <c r="AD5" s="1"/>
      <c r="AE5" s="1"/>
      <c r="AF5" s="1"/>
      <c r="AG5" s="1"/>
      <c r="AH5" s="1"/>
      <c r="AI5" s="1"/>
      <c r="AJ5" s="1"/>
      <c r="AK5" s="1"/>
      <c r="AL5" s="81" t="s">
        <v>98</v>
      </c>
      <c r="AM5" s="80"/>
      <c r="AN5" s="79"/>
      <c r="AO5" s="79"/>
      <c r="AP5" s="79"/>
      <c r="AQ5" s="79"/>
      <c r="AR5" s="79"/>
      <c r="AS5" s="79"/>
      <c r="AT5" s="78"/>
    </row>
    <row r="6" spans="1:49">
      <c r="A6" s="94" t="s">
        <v>92</v>
      </c>
      <c r="B6" s="93" t="s">
        <v>101</v>
      </c>
      <c r="C6" s="92"/>
      <c r="D6" s="16">
        <f>SUM(E6:H6)</f>
        <v>0</v>
      </c>
      <c r="E6" s="9">
        <f>SUMIF($D$17:$D$30,$B6,$AL$17:$AL$30)+SUMIF($J$17:$J$30,$B6,$AQ$17:$AQ$30)+SUMIF($D$69:$D$102,$B6,$AL$69:$AL$102)+SUMIF($J$69:$J$102,$B6,$AQ$69:$AQ$102)</f>
        <v>0</v>
      </c>
      <c r="F6" s="82">
        <f>SUMIF($D$17:$D$30,$B6,$AM$17:$AM$30)+SUMIF($J$17:$J$30,$B6,$AR$17:$AR$30)+SUMIF($D$69:$D$102,$B6,$AM$69:$AM$102)+SUMIF($J$69:$J$102,$B6,$AR$69:$AR$102)</f>
        <v>0</v>
      </c>
      <c r="G6" s="82">
        <f>SUMIF($D$17:$D$30,$B6,$AN$17:$AN$30)+SUMIF($J$17:$J$30,$B6,$AS$17:$AS$30)+SUMIF($D$69:$D$102,$B6,$AN$69:$AN$102)+SUMIF($J$69:$J$102,$B6,$AS$69:$AS$102)</f>
        <v>0</v>
      </c>
      <c r="H6" s="82">
        <f>SUMIF($D$17:$D$30,$B6,$AO$17:$AO$30)+SUMIF($J$17:$J$30,$B6,$AT$17:$AT$30)+SUMIF($D$69:$D$102,$B6,$AO$69:$AO$102)+SUMIF($J$69:$J$102,$B6,$AT$69:$AT$102)</f>
        <v>0</v>
      </c>
      <c r="J6" s="9">
        <f>SUMIF($D$17:$D$30,$B6,$P$17:$P$30)+SUMIF($J$17:$J$30,$B6,$R$17:$R$30)+SUMIF($D$69:$D$102,$B6,$P$69:$P$102)+SUMIF($J$69:$J$102,$B6,$R$69:$R$102)</f>
        <v>0</v>
      </c>
      <c r="K6" s="10" t="s">
        <v>0</v>
      </c>
      <c r="L6" s="9">
        <f>SUMIF($D$17:$D$30,$B6,$R$17:$R$30)+SUMIF($J$17:$J$30,$B6,$P$17:$P$30)+SUMIF($D$69:$D$102,$B6,$R$69:$R$102)+SUMIF($J$69:$J$102,$B6,$P$69:$P$102)</f>
        <v>0</v>
      </c>
      <c r="M6" s="9">
        <f>J6-L6</f>
        <v>0</v>
      </c>
      <c r="N6" s="16">
        <f>(E6*3)+(F6*2)+G6-AC6</f>
        <v>0</v>
      </c>
      <c r="O6" s="16"/>
      <c r="P6" s="66">
        <f>RANK(N6,$N$4:$N$7)</f>
        <v>1</v>
      </c>
      <c r="Q6" s="52"/>
      <c r="S6" s="52"/>
      <c r="T6" s="52"/>
      <c r="U6" s="52"/>
      <c r="V6" s="52"/>
      <c r="W6" s="1"/>
      <c r="X6" s="82">
        <f>SUMIF($D$17:$D$30,$B6,$X$17:$X$30)+SUMIF($J$17:$J$30,$B6,$AE$17:$AE$30)+SUMIF($D$69:$D$102,$B6,$AO$69:$AO$102)+SUMIF($J$69:$J$102,$B6,$AT$69:$AT$102)</f>
        <v>0</v>
      </c>
      <c r="Y6" s="82">
        <f>SUMIF($D$17:$D$30,$B6,$Y$17:$Y$30)+SUMIF($J$17:$J$30,$B6,$AF$17:$AF$30)+SUMIF($D$69:$D$102,$B6,$AO$69:$AO$102)+SUMIF($J$69:$J$102,$B6,$AT$69:$AT$102)</f>
        <v>0</v>
      </c>
      <c r="Z6" s="82">
        <f>SUMIF($D$17:$D$30,$B6,$Z$17:$Z$30)+SUMIF($J$17:$J$30,$B6,$AG$17:$AG$30)+SUMIF($D$69:$D$102,$B6,$AO$69:$AO$102)+SUMIF($J$69:$J$102,$B6,$AT$69:$AT$102)</f>
        <v>0</v>
      </c>
      <c r="AA6" s="82">
        <f>SUMIF($D$17:$D$30,$B6,$AA$17:$AA$30)+SUMIF($J$17:$J$30,$B6,$AH$17:$AH$30)+SUMIF($D$69:$D$102,$B6,$AO$69:$AO$102)+SUMIF($J$69:$J$102,$B6,$AT$69:$AT$102)</f>
        <v>0</v>
      </c>
      <c r="AB6" s="82">
        <f>SUMIF($D$17:$D$30,$B6,$AB$17:$AB$30)+SUMIF($J$17:$J$30,$B6,$AI$17:$AI$30)+SUMIF($D$69:$D$102,$B6,$AO$69:$AO$102)+SUMIF($J$69:$J$102,$B6,$AT$69:$AT$102)</f>
        <v>0</v>
      </c>
      <c r="AC6" s="82">
        <f>SUMIF($D$17:$D$30,$B6,$AC$17:$AC$30)+SUMIF($J$17:$J$30,$B6,$AJ$17:$AJ$30)+SUMIF($D$69:$D$102,$B6,$AO$69:$AO$102)+SUMIF($J$69:$J$102,$B6,$AT$69:$AT$102)</f>
        <v>0</v>
      </c>
      <c r="AD6" s="1"/>
      <c r="AE6" s="1"/>
      <c r="AF6" s="1"/>
      <c r="AG6" s="1"/>
      <c r="AH6" s="1"/>
      <c r="AI6" s="1"/>
      <c r="AJ6" s="1"/>
      <c r="AK6" s="1"/>
      <c r="AL6" s="81" t="s">
        <v>95</v>
      </c>
      <c r="AM6" s="80"/>
      <c r="AN6" s="79"/>
      <c r="AO6" s="79"/>
      <c r="AP6" s="79"/>
      <c r="AQ6" s="79"/>
      <c r="AR6" s="79"/>
      <c r="AS6" s="79"/>
      <c r="AT6" s="78"/>
    </row>
    <row r="7" spans="1:49">
      <c r="A7" s="94" t="s">
        <v>89</v>
      </c>
      <c r="B7" s="93" t="s">
        <v>100</v>
      </c>
      <c r="C7" s="92"/>
      <c r="D7" s="16">
        <f>SUM(E7:H7)</f>
        <v>0</v>
      </c>
      <c r="E7" s="9">
        <f>SUMIF($D$17:$D$30,$B7,$AL$17:$AL$30)+SUMIF($J$17:$J$30,$B7,$AQ$17:$AQ$30)+SUMIF($D$69:$D$102,$B7,$AL$69:$AL$102)+SUMIF($J$69:$J$102,$B7,$AQ$69:$AQ$102)</f>
        <v>0</v>
      </c>
      <c r="F7" s="82">
        <f>SUMIF($D$17:$D$30,$B7,$AM$17:$AM$30)+SUMIF($J$17:$J$30,$B7,$AR$17:$AR$30)+SUMIF($D$69:$D$102,$B7,$AM$69:$AM$102)+SUMIF($J$69:$J$102,$B7,$AR$69:$AR$102)</f>
        <v>0</v>
      </c>
      <c r="G7" s="82">
        <f>SUMIF($D$17:$D$30,$B7,$AN$17:$AN$30)+SUMIF($J$17:$J$30,$B7,$AS$17:$AS$30)+SUMIF($D$69:$D$102,$B7,$AN$69:$AN$102)+SUMIF($J$69:$J$102,$B7,$AS$69:$AS$102)</f>
        <v>0</v>
      </c>
      <c r="H7" s="82">
        <f>SUMIF($D$17:$D$30,$B7,$AO$17:$AO$30)+SUMIF($J$17:$J$30,$B7,$AT$17:$AT$30)+SUMIF($D$69:$D$102,$B7,$AO$69:$AO$102)+SUMIF($J$69:$J$102,$B7,$AT$69:$AT$102)</f>
        <v>0</v>
      </c>
      <c r="J7" s="9">
        <f>SUMIF($D$17:$D$30,$B7,$P$17:$P$30)+SUMIF($J$17:$J$30,$B7,$R$17:$R$30)+SUMIF($D$69:$D$102,$B7,$P$69:$P$102)+SUMIF($J$69:$J$102,$B7,$R$69:$R$102)</f>
        <v>0</v>
      </c>
      <c r="K7" s="10" t="s">
        <v>0</v>
      </c>
      <c r="L7" s="9">
        <f>SUMIF($D$17:$D$30,$B7,$R$17:$R$30)+SUMIF($J$17:$J$30,$B7,$P$17:$P$30)+SUMIF($D$69:$D$102,$B7,$R$69:$R$102)+SUMIF($J$69:$J$102,$B7,$P$69:$P$102)</f>
        <v>0</v>
      </c>
      <c r="M7" s="9">
        <f>J7-L7</f>
        <v>0</v>
      </c>
      <c r="N7" s="16">
        <f>(E7*3)+(F7*2)+G7-AC7</f>
        <v>0</v>
      </c>
      <c r="O7" s="16"/>
      <c r="P7" s="66">
        <f>RANK(N7,$N$4:$N$7)</f>
        <v>1</v>
      </c>
      <c r="Q7" s="52"/>
      <c r="S7" s="52"/>
      <c r="T7" s="52"/>
      <c r="U7" s="52"/>
      <c r="V7" s="52"/>
      <c r="W7" s="1"/>
      <c r="X7" s="82">
        <f>SUMIF($D$17:$D$30,$B7,$X$17:$X$30)+SUMIF($J$17:$J$30,$B7,$AE$17:$AE$30)+SUMIF($D$69:$D$102,$B7,$AO$69:$AO$102)+SUMIF($J$69:$J$102,$B7,$AT$69:$AT$102)</f>
        <v>0</v>
      </c>
      <c r="Y7" s="82">
        <f>SUMIF($D$17:$D$30,$B7,$Y$17:$Y$30)+SUMIF($J$17:$J$30,$B7,$AF$17:$AF$30)+SUMIF($D$69:$D$102,$B7,$AO$69:$AO$102)+SUMIF($J$69:$J$102,$B7,$AT$69:$AT$102)</f>
        <v>0</v>
      </c>
      <c r="Z7" s="82">
        <f>SUMIF($D$17:$D$30,$B7,$Z$17:$Z$30)+SUMIF($J$17:$J$30,$B7,$AG$17:$AG$30)+SUMIF($D$69:$D$102,$B7,$AO$69:$AO$102)+SUMIF($J$69:$J$102,$B7,$AT$69:$AT$102)</f>
        <v>0</v>
      </c>
      <c r="AA7" s="82">
        <f>SUMIF($D$17:$D$30,$B7,$AA$17:$AA$30)+SUMIF($J$17:$J$30,$B7,$AH$17:$AH$30)+SUMIF($D$69:$D$102,$B7,$AO$69:$AO$102)+SUMIF($J$69:$J$102,$B7,$AT$69:$AT$102)</f>
        <v>0</v>
      </c>
      <c r="AB7" s="82">
        <f>SUMIF($D$17:$D$30,$B7,$AB$17:$AB$30)+SUMIF($J$17:$J$30,$B7,$AI$17:$AI$30)+SUMIF($D$69:$D$102,$B7,$AO$69:$AO$102)+SUMIF($J$69:$J$102,$B7,$AT$69:$AT$102)</f>
        <v>0</v>
      </c>
      <c r="AC7" s="82">
        <f>SUMIF($D$17:$D$30,$B7,$AC$17:$AC$30)+SUMIF($J$17:$J$30,$B7,$AJ$17:$AJ$30)+SUMIF($D$69:$D$102,$B7,$AO$69:$AO$102)+SUMIF($J$69:$J$102,$B7,$AT$69:$AT$102)</f>
        <v>0</v>
      </c>
      <c r="AD7" s="1"/>
      <c r="AE7" s="1"/>
      <c r="AF7" s="1"/>
      <c r="AG7" s="1"/>
      <c r="AH7" s="1"/>
      <c r="AI7" s="1"/>
      <c r="AJ7" s="1"/>
      <c r="AK7" s="1"/>
      <c r="AL7" s="81" t="s">
        <v>92</v>
      </c>
      <c r="AM7" s="80"/>
      <c r="AN7" s="79"/>
      <c r="AO7" s="79"/>
      <c r="AP7" s="79"/>
      <c r="AQ7" s="79"/>
      <c r="AR7" s="79"/>
      <c r="AS7" s="79"/>
      <c r="AT7" s="78"/>
    </row>
    <row r="8" spans="1:49">
      <c r="A8" s="89"/>
      <c r="B8" s="91" t="s">
        <v>99</v>
      </c>
      <c r="C8" s="90"/>
      <c r="D8" s="89"/>
      <c r="E8" s="89"/>
      <c r="F8" s="89"/>
      <c r="G8" s="89"/>
      <c r="H8" s="89"/>
      <c r="J8" s="63"/>
      <c r="K8" s="62"/>
      <c r="L8" s="61"/>
      <c r="M8" s="89"/>
      <c r="N8" s="89"/>
      <c r="O8" s="89"/>
      <c r="P8" s="89"/>
      <c r="Q8" s="52"/>
      <c r="S8" s="52"/>
      <c r="T8" s="52"/>
      <c r="U8" s="52"/>
      <c r="V8" s="52"/>
      <c r="W8" s="1"/>
      <c r="X8" s="89"/>
      <c r="Y8" s="89"/>
      <c r="Z8" s="89"/>
      <c r="AA8" s="89"/>
      <c r="AB8" s="89"/>
      <c r="AC8" s="89"/>
      <c r="AD8" s="1"/>
      <c r="AE8" s="1"/>
      <c r="AF8" s="1"/>
      <c r="AG8" s="1"/>
      <c r="AH8" s="1"/>
      <c r="AI8" s="1"/>
      <c r="AJ8" s="1"/>
      <c r="AK8" s="1"/>
      <c r="AL8" s="81" t="s">
        <v>89</v>
      </c>
      <c r="AM8" s="80"/>
      <c r="AN8" s="79"/>
      <c r="AO8" s="79"/>
      <c r="AP8" s="79"/>
      <c r="AQ8" s="79"/>
      <c r="AR8" s="79"/>
      <c r="AS8" s="79"/>
      <c r="AT8" s="78"/>
    </row>
    <row r="9" spans="1:49">
      <c r="A9" s="85" t="s">
        <v>98</v>
      </c>
      <c r="B9" s="84" t="s">
        <v>97</v>
      </c>
      <c r="C9" s="83"/>
      <c r="D9" s="16">
        <f>SUM(E9:H9)</f>
        <v>0</v>
      </c>
      <c r="E9" s="9">
        <f>SUMIF($D$17:$D$30,$B9,$AL$17:$AL$30)+SUMIF($J$17:$J$30,$B9,$AQ$17:$AQ$30)+SUMIF($D$69:$D$102,$B9,$AL$69:$AL$102)+SUMIF($J$69:$J$102,$B9,$AQ$69:$AQ$102)</f>
        <v>0</v>
      </c>
      <c r="F9" s="82">
        <f>SUMIF($D$17:$D$30,$B9,$AM$17:$AM$30)+SUMIF($J$17:$J$30,$B9,$AR$17:$AR$30)+SUMIF($D$69:$D$102,$B9,$AM$69:$AM$102)+SUMIF($J$69:$J$102,$B9,$AR$69:$AR$102)</f>
        <v>0</v>
      </c>
      <c r="G9" s="82">
        <f>SUMIF($D$17:$D$30,$B9,$AN$17:$AN$30)+SUMIF($J$17:$J$30,$B9,$AS$17:$AS$30)+SUMIF($D$69:$D$102,$B9,$AN$69:$AN$102)+SUMIF($J$69:$J$102,$B9,$AS$69:$AS$102)</f>
        <v>0</v>
      </c>
      <c r="H9" s="82">
        <f>SUMIF($D$17:$D$30,$B9,$AO$17:$AO$30)+SUMIF($J$17:$J$30,$B9,$AT$17:$AT$30)+SUMIF($D$69:$D$102,$B9,$AO$69:$AO$102)+SUMIF($J$69:$J$102,$B9,$AT$69:$AT$102)</f>
        <v>0</v>
      </c>
      <c r="J9" s="9">
        <f>SUMIF($D$17:$D$30,$B9,$P$17:$P$30)+SUMIF($J$17:$J$30,$B9,$R$17:$R$30)+SUMIF($D$69:$D$102,$B9,$P$69:$P$102)+SUMIF($J$69:$J$102,$B9,$R$69:$R$102)</f>
        <v>0</v>
      </c>
      <c r="K9" s="10" t="s">
        <v>0</v>
      </c>
      <c r="L9" s="9">
        <f>SUMIF($D$17:$D$30,$B9,$R$17:$R$30)+SUMIF($J$17:$J$30,$B9,$P$17:$P$30)+SUMIF($D$69:$D$102,$B9,$R$69:$R$102)+SUMIF($J$69:$J$102,$B9,$P$69:$P$102)</f>
        <v>0</v>
      </c>
      <c r="M9" s="9">
        <f>J9-L9</f>
        <v>0</v>
      </c>
      <c r="N9" s="16">
        <f>(E9*3)+(F9*2)+G9-AC9</f>
        <v>0</v>
      </c>
      <c r="O9" s="16"/>
      <c r="P9" s="66">
        <f>RANK(N9,$N$9:$N$12)</f>
        <v>1</v>
      </c>
      <c r="Q9" s="52"/>
      <c r="S9" s="52"/>
      <c r="T9" s="52"/>
      <c r="U9" s="52"/>
      <c r="V9" s="52"/>
      <c r="W9" s="1"/>
      <c r="X9" s="82">
        <f>SUMIF($D$17:$D$30,$B9,$X$17:$X$30)+SUMIF($J$17:$J$30,$B9,$AE$17:$AE$30)+SUMIF($D$69:$D$102,$B9,$AO$69:$AO$102)+SUMIF($J$69:$J$102,$B9,$AT$69:$AT$102)</f>
        <v>0</v>
      </c>
      <c r="Y9" s="82">
        <f>SUMIF($D$17:$D$30,$B9,$Y$17:$Y$30)+SUMIF($J$17:$J$30,$B9,$AF$17:$AF$30)+SUMIF($D$69:$D$102,$B9,$AO$69:$AO$102)+SUMIF($J$69:$J$102,$B9,$AT$69:$AT$102)</f>
        <v>0</v>
      </c>
      <c r="Z9" s="82">
        <f>SUMIF($D$17:$D$30,$B9,$Z$17:$Z$30)+SUMIF($J$17:$J$30,$B9,$AG$17:$AG$30)+SUMIF($D$69:$D$102,$B9,$AO$69:$AO$102)+SUMIF($J$69:$J$102,$B9,$AT$69:$AT$102)</f>
        <v>0</v>
      </c>
      <c r="AA9" s="82">
        <f>SUMIF($D$17:$D$30,$B9,$AA$17:$AA$30)+SUMIF($J$17:$J$30,$B9,$AH$17:$AH$30)+SUMIF($D$69:$D$102,$B9,$AO$69:$AO$102)+SUMIF($J$69:$J$102,$B9,$AT$69:$AT$102)</f>
        <v>0</v>
      </c>
      <c r="AB9" s="82">
        <f>SUMIF($D$17:$D$30,$B9,$AB$17:$AB$30)+SUMIF($J$17:$J$30,$B9,$AI$17:$AI$30)+SUMIF($D$69:$D$102,$B9,$AO$69:$AO$102)+SUMIF($J$69:$J$102,$B9,$AT$69:$AT$102)</f>
        <v>0</v>
      </c>
      <c r="AC9" s="82">
        <f>SUMIF($D$17:$D$30,$B9,$AC$17:$AC$30)+SUMIF($J$17:$J$30,$B9,$AJ$17:$AJ$30)+SUMIF($D$69:$D$102,$B9,$AO$69:$AO$102)+SUMIF($J$69:$J$102,$B9,$AT$69:$AT$102)</f>
        <v>0</v>
      </c>
      <c r="AD9" s="1"/>
      <c r="AE9" s="1"/>
      <c r="AF9" s="1"/>
      <c r="AG9" s="1"/>
      <c r="AH9" s="1"/>
      <c r="AI9" s="1"/>
      <c r="AJ9" s="1"/>
      <c r="AK9" s="1"/>
      <c r="AL9" s="81" t="s">
        <v>96</v>
      </c>
      <c r="AM9" s="80"/>
      <c r="AN9" s="79"/>
      <c r="AO9" s="79"/>
      <c r="AP9" s="79"/>
      <c r="AQ9" s="79"/>
      <c r="AR9" s="79"/>
      <c r="AS9" s="79"/>
      <c r="AT9" s="78"/>
    </row>
    <row r="10" spans="1:49">
      <c r="A10" s="85" t="s">
        <v>95</v>
      </c>
      <c r="B10" s="84" t="s">
        <v>94</v>
      </c>
      <c r="C10" s="83"/>
      <c r="D10" s="16">
        <f>SUM(E10:H10)</f>
        <v>0</v>
      </c>
      <c r="E10" s="9">
        <f>SUMIF($D$17:$D$30,$B10,$AL$17:$AL$30)+SUMIF($J$17:$J$30,$B10,$AQ$17:$AQ$30)+SUMIF($D$69:$D$102,$B10,$AL$69:$AL$102)+SUMIF($J$69:$J$102,$B10,$AQ$69:$AQ$102)</f>
        <v>0</v>
      </c>
      <c r="F10" s="82">
        <f>SUMIF($D$17:$D$30,$B10,$AM$17:$AM$30)+SUMIF($J$17:$J$30,$B10,$AR$17:$AR$30)+SUMIF($D$69:$D$102,$B10,$AM$69:$AM$102)+SUMIF($J$69:$J$102,$B10,$AR$69:$AR$102)</f>
        <v>0</v>
      </c>
      <c r="G10" s="82">
        <f>SUMIF($D$17:$D$30,$B10,$AN$17:$AN$30)+SUMIF($J$17:$J$30,$B10,$AS$17:$AS$30)+SUMIF($D$69:$D$102,$B10,$AN$69:$AN$102)+SUMIF($J$69:$J$102,$B10,$AS$69:$AS$102)</f>
        <v>0</v>
      </c>
      <c r="H10" s="82">
        <f>SUMIF($D$17:$D$30,$B10,$AO$17:$AO$30)+SUMIF($J$17:$J$30,$B10,$AT$17:$AT$30)+SUMIF($D$69:$D$102,$B10,$AO$69:$AO$102)+SUMIF($J$69:$J$102,$B10,$AT$69:$AT$102)</f>
        <v>0</v>
      </c>
      <c r="J10" s="9">
        <f>SUMIF($D$17:$D$30,$B10,$P$17:$P$30)+SUMIF($J$17:$J$30,$B10,$R$17:$R$30)+SUMIF($D$69:$D$102,$B10,$P$69:$P$102)+SUMIF($J$69:$J$102,$B10,$R$69:$R$102)</f>
        <v>0</v>
      </c>
      <c r="K10" s="10" t="s">
        <v>0</v>
      </c>
      <c r="L10" s="9">
        <f>SUMIF($D$17:$D$30,$B10,$R$17:$R$30)+SUMIF($J$17:$J$30,$B10,$P$17:$P$30)+SUMIF($D$69:$D$102,$B10,$R$69:$R$102)+SUMIF($J$69:$J$102,$B10,$P$69:$P$102)</f>
        <v>0</v>
      </c>
      <c r="M10" s="9">
        <f>J10-L10</f>
        <v>0</v>
      </c>
      <c r="N10" s="16">
        <f>(E10*3)+(F10*2)+G10-AC10</f>
        <v>0</v>
      </c>
      <c r="O10" s="16"/>
      <c r="P10" s="66">
        <f>RANK(N10,$N$9:$N$12)</f>
        <v>1</v>
      </c>
      <c r="Q10" s="52"/>
      <c r="S10" s="52"/>
      <c r="T10" s="52"/>
      <c r="U10" s="52"/>
      <c r="V10" s="52"/>
      <c r="W10" s="1"/>
      <c r="X10" s="82">
        <f>SUMIF($D$17:$D$30,$B10,$X$17:$X$30)+SUMIF($J$17:$J$30,$B10,$AE$17:$AE$30)+SUMIF($D$69:$D$102,$B10,$AO$69:$AO$102)+SUMIF($J$69:$J$102,$B10,$AT$69:$AT$102)</f>
        <v>0</v>
      </c>
      <c r="Y10" s="82">
        <f>SUMIF($D$17:$D$30,$B10,$Y$17:$Y$30)+SUMIF($J$17:$J$30,$B10,$AF$17:$AF$30)+SUMIF($D$69:$D$102,$B10,$AO$69:$AO$102)+SUMIF($J$69:$J$102,$B10,$AT$69:$AT$102)</f>
        <v>0</v>
      </c>
      <c r="Z10" s="82">
        <f>SUMIF($D$17:$D$30,$B10,$Z$17:$Z$30)+SUMIF($J$17:$J$30,$B10,$AG$17:$AG$30)+SUMIF($D$69:$D$102,$B10,$AO$69:$AO$102)+SUMIF($J$69:$J$102,$B10,$AT$69:$AT$102)</f>
        <v>0</v>
      </c>
      <c r="AA10" s="82">
        <f>SUMIF($D$17:$D$30,$B10,$AA$17:$AA$30)+SUMIF($J$17:$J$30,$B10,$AH$17:$AH$30)+SUMIF($D$69:$D$102,$B10,$AO$69:$AO$102)+SUMIF($J$69:$J$102,$B10,$AT$69:$AT$102)</f>
        <v>0</v>
      </c>
      <c r="AB10" s="82">
        <f>SUMIF($D$17:$D$30,$B10,$AB$17:$AB$30)+SUMIF($J$17:$J$30,$B10,$AI$17:$AI$30)+SUMIF($D$69:$D$102,$B10,$AO$69:$AO$102)+SUMIF($J$69:$J$102,$B10,$AT$69:$AT$102)</f>
        <v>0</v>
      </c>
      <c r="AC10" s="82">
        <f>SUMIF($D$17:$D$30,$B10,$AC$17:$AC$30)+SUMIF($J$17:$J$30,$B10,$AJ$17:$AJ$30)+SUMIF($D$69:$D$102,$B10,$AO$69:$AO$102)+SUMIF($J$69:$J$102,$B10,$AT$69:$AT$102)</f>
        <v>0</v>
      </c>
      <c r="AD10" s="1"/>
      <c r="AE10" s="1"/>
      <c r="AF10" s="1"/>
      <c r="AG10" s="1"/>
      <c r="AH10" s="1"/>
      <c r="AI10" s="1"/>
      <c r="AJ10" s="1"/>
      <c r="AK10" s="1"/>
      <c r="AL10" s="81" t="s">
        <v>93</v>
      </c>
      <c r="AM10" s="80"/>
      <c r="AN10" s="79"/>
      <c r="AO10" s="79"/>
      <c r="AP10" s="79"/>
      <c r="AQ10" s="79"/>
      <c r="AR10" s="79"/>
      <c r="AS10" s="79"/>
      <c r="AT10" s="78"/>
    </row>
    <row r="11" spans="1:49">
      <c r="A11" s="85" t="s">
        <v>92</v>
      </c>
      <c r="B11" s="84" t="s">
        <v>91</v>
      </c>
      <c r="C11" s="83"/>
      <c r="D11" s="16">
        <f>SUM(E11:H11)</f>
        <v>0</v>
      </c>
      <c r="E11" s="9">
        <f>SUMIF($D$17:$D$30,$B11,$AL$17:$AL$30)+SUMIF($J$17:$J$30,$B11,$AQ$17:$AQ$30)+SUMIF($D$69:$D$102,$B11,$AL$69:$AL$102)+SUMIF($J$69:$J$102,$B11,$AQ$69:$AQ$102)</f>
        <v>0</v>
      </c>
      <c r="F11" s="82">
        <f>SUMIF($D$17:$D$30,$B11,$AM$17:$AM$30)+SUMIF($J$17:$J$30,$B11,$AR$17:$AR$30)+SUMIF($D$69:$D$102,$B11,$AM$69:$AM$102)+SUMIF($J$69:$J$102,$B11,$AR$69:$AR$102)</f>
        <v>0</v>
      </c>
      <c r="G11" s="82">
        <f>SUMIF($D$17:$D$30,$B11,$AN$17:$AN$30)+SUMIF($J$17:$J$30,$B11,$AS$17:$AS$30)+SUMIF($D$69:$D$102,$B11,$AN$69:$AN$102)+SUMIF($J$69:$J$102,$B11,$AS$69:$AS$102)</f>
        <v>0</v>
      </c>
      <c r="H11" s="82">
        <f>SUMIF($D$17:$D$30,$B11,$AO$17:$AO$30)+SUMIF($J$17:$J$30,$B11,$AT$17:$AT$30)+SUMIF($D$69:$D$102,$B11,$AO$69:$AO$102)+SUMIF($J$69:$J$102,$B11,$AT$69:$AT$102)</f>
        <v>0</v>
      </c>
      <c r="J11" s="9">
        <f>SUMIF($D$17:$D$30,$B11,$P$17:$P$30)+SUMIF($J$17:$J$30,$B11,$R$17:$R$30)+SUMIF($D$69:$D$102,$B11,$P$69:$P$102)+SUMIF($J$69:$J$102,$B11,$R$69:$R$102)</f>
        <v>0</v>
      </c>
      <c r="K11" s="10" t="s">
        <v>0</v>
      </c>
      <c r="L11" s="9">
        <f>SUMIF($D$17:$D$30,$B11,$R$17:$R$30)+SUMIF($J$17:$J$30,$B11,$P$17:$P$30)+SUMIF($D$69:$D$102,$B11,$R$69:$R$102)+SUMIF($J$69:$J$102,$B11,$P$69:$P$102)</f>
        <v>0</v>
      </c>
      <c r="M11" s="9">
        <f>J11-L11</f>
        <v>0</v>
      </c>
      <c r="N11" s="16">
        <f>(E11*3)+(F11*2)+G11-AC11</f>
        <v>0</v>
      </c>
      <c r="O11" s="16"/>
      <c r="P11" s="66">
        <v>1</v>
      </c>
      <c r="Q11" s="52"/>
      <c r="S11" s="52"/>
      <c r="T11" s="52"/>
      <c r="U11" s="52"/>
      <c r="V11" s="52"/>
      <c r="W11" s="1"/>
      <c r="X11" s="82">
        <f>SUMIF($D$17:$D$30,$B11,$X$17:$X$30)+SUMIF($J$17:$J$30,$B11,$AE$17:$AE$30)+SUMIF($D$69:$D$102,$B11,$AO$69:$AO$102)+SUMIF($J$69:$J$102,$B11,$AT$69:$AT$102)</f>
        <v>0</v>
      </c>
      <c r="Y11" s="82">
        <f>SUMIF($D$17:$D$30,$B11,$Y$17:$Y$30)+SUMIF($J$17:$J$30,$B11,$AF$17:$AF$30)+SUMIF($D$69:$D$102,$B11,$AO$69:$AO$102)+SUMIF($J$69:$J$102,$B11,$AT$69:$AT$102)</f>
        <v>0</v>
      </c>
      <c r="Z11" s="82">
        <f>SUMIF($D$17:$D$30,$B11,$Z$17:$Z$30)+SUMIF($J$17:$J$30,$B11,$AG$17:$AG$30)+SUMIF($D$69:$D$102,$B11,$AO$69:$AO$102)+SUMIF($J$69:$J$102,$B11,$AT$69:$AT$102)</f>
        <v>0</v>
      </c>
      <c r="AA11" s="82">
        <f>SUMIF($D$17:$D$30,$B11,$AA$17:$AA$30)+SUMIF($J$17:$J$30,$B11,$AH$17:$AH$30)+SUMIF($D$69:$D$102,$B11,$AO$69:$AO$102)+SUMIF($J$69:$J$102,$B11,$AT$69:$AT$102)</f>
        <v>0</v>
      </c>
      <c r="AB11" s="82">
        <f>SUMIF($D$17:$D$30,$B11,$AB$17:$AB$30)+SUMIF($J$17:$J$30,$B11,$AI$17:$AI$30)+SUMIF($D$69:$D$102,$B11,$AO$69:$AO$102)+SUMIF($J$69:$J$102,$B11,$AT$69:$AT$102)</f>
        <v>0</v>
      </c>
      <c r="AC11" s="82">
        <f>SUMIF($D$17:$D$30,$B11,$AC$17:$AC$30)+SUMIF($J$17:$J$30,$B11,$AJ$17:$AJ$30)+SUMIF($D$69:$D$102,$B11,$AO$69:$AO$102)+SUMIF($J$69:$J$102,$B11,$AT$69:$AT$102)</f>
        <v>0</v>
      </c>
      <c r="AD11" s="1"/>
      <c r="AE11" s="1"/>
      <c r="AF11" s="1"/>
      <c r="AG11" s="1"/>
      <c r="AH11" s="1"/>
      <c r="AI11" s="1"/>
      <c r="AJ11" s="1"/>
      <c r="AK11" s="1"/>
      <c r="AL11" s="81" t="s">
        <v>90</v>
      </c>
      <c r="AM11" s="88"/>
      <c r="AN11" s="87"/>
      <c r="AO11" s="87"/>
      <c r="AP11" s="87"/>
      <c r="AQ11" s="87"/>
      <c r="AR11" s="87"/>
      <c r="AS11" s="87"/>
      <c r="AT11" s="86"/>
    </row>
    <row r="12" spans="1:49">
      <c r="A12" s="85" t="s">
        <v>89</v>
      </c>
      <c r="B12" s="84" t="s">
        <v>88</v>
      </c>
      <c r="C12" s="83"/>
      <c r="D12" s="16">
        <f>SUM(E12:H12)</f>
        <v>0</v>
      </c>
      <c r="E12" s="9">
        <f>SUMIF($D$17:$D$30,$B12,$AL$17:$AL$30)+SUMIF($J$17:$J$30,$B12,$AQ$17:$AQ$30)+SUMIF($D$69:$D$102,$B12,$AL$69:$AL$102)+SUMIF($J$69:$J$102,$B12,$AQ$69:$AQ$102)</f>
        <v>0</v>
      </c>
      <c r="F12" s="82">
        <f>SUMIF($D$17:$D$30,$B12,$AM$17:$AM$30)+SUMIF($J$17:$J$30,$B12,$AR$17:$AR$30)+SUMIF($D$69:$D$102,$B12,$AM$69:$AM$102)+SUMIF($J$69:$J$102,$B12,$AR$69:$AR$102)</f>
        <v>0</v>
      </c>
      <c r="G12" s="82">
        <f>SUMIF($D$17:$D$30,$B12,$AN$17:$AN$30)+SUMIF($J$17:$J$30,$B12,$AS$17:$AS$30)+SUMIF($D$69:$D$102,$B12,$AN$69:$AN$102)+SUMIF($J$69:$J$102,$B12,$AS$69:$AS$102)</f>
        <v>0</v>
      </c>
      <c r="H12" s="82">
        <f>SUMIF($D$17:$D$30,$B12,$AO$17:$AO$30)+SUMIF($J$17:$J$30,$B12,$AT$17:$AT$30)+SUMIF($D$69:$D$102,$B12,$AO$69:$AO$102)+SUMIF($J$69:$J$102,$B12,$AT$69:$AT$102)</f>
        <v>0</v>
      </c>
      <c r="J12" s="9">
        <f>SUMIF($D$17:$D$30,$B12,$P$17:$P$30)+SUMIF($J$17:$J$30,$B12,$R$17:$R$30)+SUMIF($D$69:$D$102,$B12,$P$69:$P$102)+SUMIF($J$69:$J$102,$B12,$R$69:$R$102)</f>
        <v>0</v>
      </c>
      <c r="K12" s="10" t="s">
        <v>0</v>
      </c>
      <c r="L12" s="9">
        <f>SUMIF($D$17:$D$30,$B12,$R$17:$R$30)+SUMIF($J$17:$J$30,$B12,$P$17:$P$30)+SUMIF($D$69:$D$102,$B12,$R$69:$R$102)+SUMIF($J$69:$J$102,$B12,$P$69:$P$102)</f>
        <v>0</v>
      </c>
      <c r="M12" s="9">
        <f>J12-L12</f>
        <v>0</v>
      </c>
      <c r="N12" s="16">
        <f>(E12*3)+(F12*2)+G12-AC12</f>
        <v>0</v>
      </c>
      <c r="O12" s="16"/>
      <c r="P12" s="66">
        <f>RANK(N12,$N$9:$N$12)</f>
        <v>1</v>
      </c>
      <c r="Q12" s="52"/>
      <c r="S12" s="52"/>
      <c r="T12" s="52"/>
      <c r="U12" s="52"/>
      <c r="V12" s="52"/>
      <c r="W12" s="1"/>
      <c r="X12" s="82">
        <f>SUMIF($D$17:$D$30,$B12,$X$17:$X$30)+SUMIF($J$17:$J$30,$B12,$AE$17:$AE$30)+SUMIF($D$69:$D$102,$B12,$AO$69:$AO$102)+SUMIF($J$69:$J$102,$B12,$AT$69:$AT$102)</f>
        <v>0</v>
      </c>
      <c r="Y12" s="82">
        <f>SUMIF($D$17:$D$30,$B12,$Y$17:$Y$30)+SUMIF($J$17:$J$30,$B12,$AF$17:$AF$30)+SUMIF($D$69:$D$102,$B12,$AO$69:$AO$102)+SUMIF($J$69:$J$102,$B12,$AT$69:$AT$102)</f>
        <v>0</v>
      </c>
      <c r="Z12" s="82">
        <f>SUMIF($D$17:$D$30,$B12,$Z$17:$Z$30)+SUMIF($J$17:$J$30,$B12,$AG$17:$AG$30)+SUMIF($D$69:$D$102,$B12,$AO$69:$AO$102)+SUMIF($J$69:$J$102,$B12,$AT$69:$AT$102)</f>
        <v>0</v>
      </c>
      <c r="AA12" s="82">
        <f>SUMIF($D$17:$D$30,$B12,$AA$17:$AA$30)+SUMIF($J$17:$J$30,$B12,$AH$17:$AH$30)+SUMIF($D$69:$D$102,$B12,$AO$69:$AO$102)+SUMIF($J$69:$J$102,$B12,$AT$69:$AT$102)</f>
        <v>0</v>
      </c>
      <c r="AB12" s="82">
        <f>SUMIF($D$17:$D$30,$B12,$AB$17:$AB$30)+SUMIF($J$17:$J$30,$B12,$AI$17:$AI$30)+SUMIF($D$69:$D$102,$B12,$AO$69:$AO$102)+SUMIF($J$69:$J$102,$B12,$AT$69:$AT$102)</f>
        <v>0</v>
      </c>
      <c r="AC12" s="82">
        <f>SUMIF($D$17:$D$30,$B12,$AC$17:$AC$30)+SUMIF($J$17:$J$30,$B12,$AJ$17:$AJ$30)+SUMIF($D$69:$D$102,$B12,$AO$69:$AO$102)+SUMIF($J$69:$J$102,$B12,$AT$69:$AT$102)</f>
        <v>0</v>
      </c>
      <c r="AD12" s="1"/>
      <c r="AE12" s="1"/>
      <c r="AF12" s="1"/>
      <c r="AG12" s="1"/>
      <c r="AH12" s="1"/>
      <c r="AI12" s="1"/>
      <c r="AJ12" s="1"/>
      <c r="AK12" s="1"/>
      <c r="AL12" s="81" t="s">
        <v>87</v>
      </c>
      <c r="AM12" s="80"/>
      <c r="AN12" s="79"/>
      <c r="AO12" s="79"/>
      <c r="AP12" s="79"/>
      <c r="AQ12" s="79"/>
      <c r="AR12" s="79"/>
      <c r="AS12" s="79"/>
      <c r="AT12" s="78"/>
    </row>
    <row r="13" spans="1:49" ht="13.5" thickBot="1">
      <c r="A13" s="77"/>
      <c r="P13" s="52"/>
      <c r="Q13" s="52"/>
      <c r="R13" s="52"/>
      <c r="S13" s="52"/>
      <c r="T13" s="52"/>
      <c r="U13" s="52"/>
      <c r="V13" s="7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9" ht="13.5" thickBot="1">
      <c r="A14" s="75"/>
      <c r="B14" s="74" t="s">
        <v>86</v>
      </c>
      <c r="C14" s="73"/>
      <c r="D14" s="72"/>
      <c r="E14" s="72"/>
      <c r="F14" s="72"/>
      <c r="G14" s="72"/>
      <c r="H14" s="72"/>
      <c r="I14" s="71"/>
      <c r="J14" s="72"/>
      <c r="K14" s="71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1"/>
      <c r="X14" s="63" t="s">
        <v>83</v>
      </c>
      <c r="Y14" s="62"/>
      <c r="Z14" s="62"/>
      <c r="AA14" s="62"/>
      <c r="AB14" s="62"/>
      <c r="AC14" s="61"/>
      <c r="AD14" s="60"/>
      <c r="AE14" s="63" t="s">
        <v>81</v>
      </c>
      <c r="AF14" s="62"/>
      <c r="AG14" s="62"/>
      <c r="AH14" s="62"/>
      <c r="AI14" s="62"/>
      <c r="AJ14" s="61"/>
      <c r="AK14" s="60"/>
      <c r="AL14" s="63" t="s">
        <v>83</v>
      </c>
      <c r="AM14" s="62"/>
      <c r="AN14" s="62"/>
      <c r="AO14" s="61"/>
      <c r="AP14" s="60"/>
      <c r="AQ14" s="63" t="s">
        <v>81</v>
      </c>
      <c r="AR14" s="62"/>
      <c r="AS14" s="62"/>
      <c r="AT14" s="61"/>
    </row>
    <row r="15" spans="1:49" ht="93.75" customHeight="1" thickBot="1">
      <c r="A15" s="59" t="s">
        <v>85</v>
      </c>
      <c r="B15" s="70" t="s">
        <v>84</v>
      </c>
      <c r="C15" s="69"/>
      <c r="D15" s="68" t="s">
        <v>83</v>
      </c>
      <c r="E15" s="67"/>
      <c r="F15" s="67"/>
      <c r="G15" s="62"/>
      <c r="H15" s="61"/>
      <c r="I15" s="66" t="s">
        <v>82</v>
      </c>
      <c r="J15" s="63" t="s">
        <v>81</v>
      </c>
      <c r="K15" s="62"/>
      <c r="L15" s="62"/>
      <c r="M15" s="62"/>
      <c r="N15" s="61"/>
      <c r="O15" s="65"/>
      <c r="P15" s="63" t="s">
        <v>80</v>
      </c>
      <c r="Q15" s="62"/>
      <c r="R15" s="61"/>
      <c r="S15" s="64"/>
      <c r="T15" s="63" t="s">
        <v>79</v>
      </c>
      <c r="U15" s="62"/>
      <c r="V15" s="61"/>
      <c r="W15" s="60"/>
      <c r="X15" s="59" t="s">
        <v>78</v>
      </c>
      <c r="Y15" s="59" t="s">
        <v>77</v>
      </c>
      <c r="Z15" s="59" t="s">
        <v>76</v>
      </c>
      <c r="AA15" s="59" t="s">
        <v>75</v>
      </c>
      <c r="AB15" s="59" t="s">
        <v>74</v>
      </c>
      <c r="AC15" s="59" t="s">
        <v>73</v>
      </c>
      <c r="AD15" s="60"/>
      <c r="AE15" s="59" t="s">
        <v>78</v>
      </c>
      <c r="AF15" s="59" t="s">
        <v>77</v>
      </c>
      <c r="AG15" s="59" t="s">
        <v>76</v>
      </c>
      <c r="AH15" s="59" t="s">
        <v>75</v>
      </c>
      <c r="AI15" s="59" t="s">
        <v>74</v>
      </c>
      <c r="AJ15" s="59" t="s">
        <v>73</v>
      </c>
      <c r="AK15" s="60"/>
      <c r="AL15" s="59" t="s">
        <v>72</v>
      </c>
      <c r="AM15" s="59" t="s">
        <v>71</v>
      </c>
      <c r="AN15" s="59" t="s">
        <v>70</v>
      </c>
      <c r="AO15" s="59" t="s">
        <v>69</v>
      </c>
      <c r="AP15" s="60"/>
      <c r="AQ15" s="59" t="s">
        <v>72</v>
      </c>
      <c r="AR15" s="59" t="s">
        <v>71</v>
      </c>
      <c r="AS15" s="59" t="s">
        <v>70</v>
      </c>
      <c r="AT15" s="59" t="s">
        <v>69</v>
      </c>
      <c r="AV15" s="58" t="s">
        <v>68</v>
      </c>
      <c r="AW15" s="58"/>
    </row>
    <row r="16" spans="1:49" ht="13.5" thickBot="1">
      <c r="A16" s="57"/>
      <c r="B16" s="56" t="s">
        <v>67</v>
      </c>
      <c r="C16" s="43" t="s">
        <v>66</v>
      </c>
      <c r="D16" s="55"/>
      <c r="E16" s="55"/>
      <c r="F16" s="5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9">
      <c r="A17" s="19">
        <v>1</v>
      </c>
      <c r="B17" s="38" t="s">
        <v>65</v>
      </c>
      <c r="C17" s="37" t="s">
        <v>41</v>
      </c>
      <c r="D17" s="35" t="str">
        <f>B4</f>
        <v>TSV Handschuhsheim</v>
      </c>
      <c r="E17" s="36"/>
      <c r="F17" s="36"/>
      <c r="G17" s="32"/>
      <c r="H17" s="31"/>
      <c r="I17" s="16" t="s">
        <v>2</v>
      </c>
      <c r="J17" s="33" t="str">
        <f>B7</f>
        <v>Rhinos Mönchengladbach</v>
      </c>
      <c r="K17" s="32"/>
      <c r="L17" s="32"/>
      <c r="M17" s="32"/>
      <c r="N17" s="31"/>
      <c r="O17" s="50" t="s">
        <v>48</v>
      </c>
      <c r="P17" s="23"/>
      <c r="Q17" s="10" t="s">
        <v>0</v>
      </c>
      <c r="R17" s="25"/>
      <c r="S17" s="1"/>
      <c r="T17" s="9" t="str">
        <f>IF(ISBLANK(P17),"  ",IF(P17&gt;R17,3,IF(P17=R17,2,1)))</f>
        <v xml:space="preserve">  </v>
      </c>
      <c r="U17" s="10" t="s">
        <v>0</v>
      </c>
      <c r="V17" s="9" t="str">
        <f>IF(ISBLANK(R17),"  ",IF(R17&gt;P17,3,IF(R17=P17,2,1)))</f>
        <v xml:space="preserve">  </v>
      </c>
      <c r="W17" s="1"/>
      <c r="X17" s="23"/>
      <c r="Y17" s="23"/>
      <c r="Z17" s="23"/>
      <c r="AA17" s="23"/>
      <c r="AB17" s="23"/>
      <c r="AC17" s="23"/>
      <c r="AD17" s="1"/>
      <c r="AE17" s="23"/>
      <c r="AF17" s="23"/>
      <c r="AG17" s="23"/>
      <c r="AH17" s="23"/>
      <c r="AI17" s="23"/>
      <c r="AJ17" s="23"/>
      <c r="AK17" s="1"/>
      <c r="AL17" s="6" t="str">
        <f>IF($T17="  ","  ",IF($T17=3,1,"  "))</f>
        <v xml:space="preserve">  </v>
      </c>
      <c r="AM17" s="6" t="str">
        <f>IF($T17="  ","  ",IF($T17=2,1,"  "))</f>
        <v xml:space="preserve">  </v>
      </c>
      <c r="AN17" s="6" t="str">
        <f>IF($T17="  ","  ",IF($T17=1,1,"  "))</f>
        <v xml:space="preserve">  </v>
      </c>
      <c r="AO17" s="6" t="str">
        <f>IF($T17="  ","  ",IF($T17=0,1,"  "))</f>
        <v xml:space="preserve">  </v>
      </c>
      <c r="AP17" s="1"/>
      <c r="AQ17" s="6" t="str">
        <f>IF($V17="  ","  ",IF($V17=3,1,"  "))</f>
        <v xml:space="preserve">  </v>
      </c>
      <c r="AR17" s="6" t="str">
        <f>IF($V17="  ","  ",IF($V17=2,1,"  "))</f>
        <v xml:space="preserve">  </v>
      </c>
      <c r="AS17" s="6" t="str">
        <f>IF($V17="  ","  ",IF($V17=1,1,"  "))</f>
        <v xml:space="preserve">  </v>
      </c>
      <c r="AT17" s="6" t="str">
        <f>IF($V17="  ","  ",IF($V17=0,1,"  "))</f>
        <v xml:space="preserve">  </v>
      </c>
      <c r="AV17" s="5">
        <f>(X17+AE17)*5+(Y17+AF17)*2+(Z17+AG17)*3+(AA17+AH17)*3</f>
        <v>0</v>
      </c>
      <c r="AW17" s="4" t="str">
        <f>IF(AV17=0,"   ",IF(AV17=(P17+R17),"ok","false"))</f>
        <v xml:space="preserve">   </v>
      </c>
    </row>
    <row r="18" spans="1:49">
      <c r="A18" s="19">
        <v>2</v>
      </c>
      <c r="B18" s="18" t="s">
        <v>64</v>
      </c>
      <c r="C18" s="51" t="s">
        <v>37</v>
      </c>
      <c r="D18" s="30" t="str">
        <f>B9</f>
        <v>SC 1880 Frankfurt</v>
      </c>
      <c r="E18" s="29"/>
      <c r="F18" s="29"/>
      <c r="G18" s="28"/>
      <c r="H18" s="27"/>
      <c r="I18" s="16" t="s">
        <v>2</v>
      </c>
      <c r="J18" s="30" t="str">
        <f>B12</f>
        <v>RGH</v>
      </c>
      <c r="K18" s="29"/>
      <c r="L18" s="29"/>
      <c r="M18" s="28"/>
      <c r="N18" s="27"/>
      <c r="O18" s="26" t="s">
        <v>44</v>
      </c>
      <c r="P18" s="22"/>
      <c r="Q18" s="10" t="s">
        <v>0</v>
      </c>
      <c r="R18" s="53"/>
      <c r="S18" s="1"/>
      <c r="T18" s="9" t="str">
        <f>IF(ISBLANK(P18),"  ",IF(P18&gt;R18,3,IF(P18=R18,2,1)))</f>
        <v xml:space="preserve">  </v>
      </c>
      <c r="U18" s="10" t="s">
        <v>0</v>
      </c>
      <c r="V18" s="9" t="str">
        <f>IF(ISBLANK(R18),"  ",IF(R18&gt;P18,3,IF(R18=P18,2,1)))</f>
        <v xml:space="preserve">  </v>
      </c>
      <c r="W18" s="1"/>
      <c r="X18" s="22"/>
      <c r="Y18" s="22"/>
      <c r="Z18" s="22"/>
      <c r="AA18" s="22"/>
      <c r="AB18" s="22"/>
      <c r="AC18" s="22"/>
      <c r="AD18" s="1"/>
      <c r="AE18" s="22"/>
      <c r="AF18" s="22"/>
      <c r="AG18" s="22"/>
      <c r="AH18" s="22"/>
      <c r="AI18" s="22"/>
      <c r="AJ18" s="22"/>
      <c r="AK18" s="1"/>
      <c r="AL18" s="6" t="str">
        <f>IF($T18="  ","  ",IF($T18=3,1,"  "))</f>
        <v xml:space="preserve">  </v>
      </c>
      <c r="AM18" s="6" t="str">
        <f>IF($T18="  ","  ",IF($T18=2,1,"  "))</f>
        <v xml:space="preserve">  </v>
      </c>
      <c r="AN18" s="6" t="str">
        <f>IF($T18="  ","  ",IF($T18=1,1,"  "))</f>
        <v xml:space="preserve">  </v>
      </c>
      <c r="AO18" s="6" t="str">
        <f>IF($T18="  ","  ",IF($T18=0,1,"  "))</f>
        <v xml:space="preserve">  </v>
      </c>
      <c r="AP18" s="1"/>
      <c r="AQ18" s="6" t="str">
        <f>IF($V18="  ","  ",IF($V18=3,1,"  "))</f>
        <v xml:space="preserve">  </v>
      </c>
      <c r="AR18" s="6" t="str">
        <f>IF($V18="  ","  ",IF($V18=2,1,"  "))</f>
        <v xml:space="preserve">  </v>
      </c>
      <c r="AS18" s="6" t="str">
        <f>IF($V18="  ","  ",IF($V18=1,1,"  "))</f>
        <v xml:space="preserve">  </v>
      </c>
      <c r="AT18" s="6" t="str">
        <f>IF($V18="  ","  ",IF($V18=0,1,"  "))</f>
        <v xml:space="preserve">  </v>
      </c>
      <c r="AV18" s="5">
        <f>(X18+AE18)*5+(Y18+AF18)*2+(Z18+AG18)*3+(AA18+AH18)*3</f>
        <v>0</v>
      </c>
      <c r="AW18" s="4" t="str">
        <f>IF(AV18=0,"   ",IF(AV18=(P18+R18),"ok","false"))</f>
        <v xml:space="preserve">   </v>
      </c>
    </row>
    <row r="19" spans="1:49">
      <c r="A19" s="19" t="s">
        <v>63</v>
      </c>
      <c r="B19" s="18" t="s">
        <v>62</v>
      </c>
      <c r="C19" s="34" t="s">
        <v>40</v>
      </c>
      <c r="D19" s="33" t="str">
        <f>B5</f>
        <v>Rugbyunion Hohen Neuendorf</v>
      </c>
      <c r="E19" s="32"/>
      <c r="F19" s="32"/>
      <c r="G19" s="32"/>
      <c r="H19" s="31"/>
      <c r="I19" s="16" t="s">
        <v>2</v>
      </c>
      <c r="J19" s="33" t="str">
        <f>B6</f>
        <v>SC Germania List</v>
      </c>
      <c r="K19" s="32"/>
      <c r="L19" s="32"/>
      <c r="M19" s="32"/>
      <c r="N19" s="31"/>
      <c r="O19" s="50" t="s">
        <v>49</v>
      </c>
      <c r="P19" s="23"/>
      <c r="Q19" s="10" t="s">
        <v>0</v>
      </c>
      <c r="R19" s="25"/>
      <c r="S19" s="1"/>
      <c r="T19" s="9" t="str">
        <f>IF(ISBLANK(P19),"  ",IF(P19&gt;R19,3,IF(P19=R19,2,1)))</f>
        <v xml:space="preserve">  </v>
      </c>
      <c r="U19" s="10" t="s">
        <v>0</v>
      </c>
      <c r="V19" s="9" t="str">
        <f>IF(ISBLANK(R19),"  ",IF(R19&gt;P19,3,IF(R19=P19,2,1)))</f>
        <v xml:space="preserve">  </v>
      </c>
      <c r="W19" s="1"/>
      <c r="X19" s="23"/>
      <c r="Y19" s="23"/>
      <c r="Z19" s="23"/>
      <c r="AA19" s="23"/>
      <c r="AB19" s="23"/>
      <c r="AC19" s="23"/>
      <c r="AD19" s="1"/>
      <c r="AE19" s="23"/>
      <c r="AF19" s="23"/>
      <c r="AG19" s="23"/>
      <c r="AH19" s="23"/>
      <c r="AI19" s="23"/>
      <c r="AJ19" s="23"/>
      <c r="AK19" s="1"/>
      <c r="AL19" s="6" t="str">
        <f>IF($T19="  ","  ",IF($T19=3,1,"  "))</f>
        <v xml:space="preserve">  </v>
      </c>
      <c r="AM19" s="6" t="str">
        <f>IF($T19="  ","  ",IF($T19=2,1,"  "))</f>
        <v xml:space="preserve">  </v>
      </c>
      <c r="AN19" s="6" t="str">
        <f>IF($T19="  ","  ",IF($T19=1,1,"  "))</f>
        <v xml:space="preserve">  </v>
      </c>
      <c r="AO19" s="6" t="str">
        <f>IF($T19="  ","  ",IF($T19=0,1,"  "))</f>
        <v xml:space="preserve">  </v>
      </c>
      <c r="AP19" s="1"/>
      <c r="AQ19" s="6" t="str">
        <f>IF($V19="  ","  ",IF($V19=3,1,"  "))</f>
        <v xml:space="preserve">  </v>
      </c>
      <c r="AR19" s="6" t="str">
        <f>IF($V19="  ","  ",IF($V19=2,1,"  "))</f>
        <v xml:space="preserve">  </v>
      </c>
      <c r="AS19" s="6" t="str">
        <f>IF($V19="  ","  ",IF($V19=1,1,"  "))</f>
        <v xml:space="preserve">  </v>
      </c>
      <c r="AT19" s="6" t="str">
        <f>IF($V19="  ","  ",IF($V19=0,1,"  "))</f>
        <v xml:space="preserve">  </v>
      </c>
      <c r="AV19" s="5">
        <f>(X19+AE19)*5+(Y19+AF19)*2+(Z19+AG19)*3+(AA19+AH19)*3</f>
        <v>0</v>
      </c>
      <c r="AW19" s="4" t="str">
        <f>IF(AV19=0,"   ",IF(AV19=(P19+R19),"ok","false"))</f>
        <v xml:space="preserve">   </v>
      </c>
    </row>
    <row r="20" spans="1:49">
      <c r="A20" s="19" t="s">
        <v>61</v>
      </c>
      <c r="B20" s="18" t="s">
        <v>60</v>
      </c>
      <c r="C20" s="51" t="s">
        <v>36</v>
      </c>
      <c r="D20" s="30" t="str">
        <f>B10</f>
        <v>VfR Döhren</v>
      </c>
      <c r="E20" s="29"/>
      <c r="F20" s="29"/>
      <c r="G20" s="28"/>
      <c r="H20" s="27"/>
      <c r="I20" s="16" t="s">
        <v>2</v>
      </c>
      <c r="J20" s="30" t="str">
        <f>B11</f>
        <v>Berliner RC</v>
      </c>
      <c r="K20" s="29"/>
      <c r="L20" s="29"/>
      <c r="M20" s="28"/>
      <c r="N20" s="27"/>
      <c r="O20" s="26" t="s">
        <v>45</v>
      </c>
      <c r="P20" s="22"/>
      <c r="Q20" s="10" t="s">
        <v>0</v>
      </c>
      <c r="R20" s="53"/>
      <c r="S20" s="1"/>
      <c r="T20" s="9" t="str">
        <f>IF(ISBLANK(P20),"  ",IF(P20&gt;R20,3,IF(P20=R20,2,1)))</f>
        <v xml:space="preserve">  </v>
      </c>
      <c r="U20" s="10" t="s">
        <v>0</v>
      </c>
      <c r="V20" s="9" t="str">
        <f>IF(ISBLANK(R20),"  ",IF(R20&gt;P20,3,IF(R20=P20,2,1)))</f>
        <v xml:space="preserve">  </v>
      </c>
      <c r="W20" s="1"/>
      <c r="X20" s="22"/>
      <c r="Y20" s="22"/>
      <c r="Z20" s="22"/>
      <c r="AA20" s="22"/>
      <c r="AB20" s="22"/>
      <c r="AC20" s="22"/>
      <c r="AD20" s="1"/>
      <c r="AE20" s="22"/>
      <c r="AF20" s="22"/>
      <c r="AG20" s="22"/>
      <c r="AH20" s="22"/>
      <c r="AI20" s="22"/>
      <c r="AJ20" s="22"/>
      <c r="AK20" s="1"/>
      <c r="AL20" s="6" t="str">
        <f>IF($T20="  ","  ",IF($T20=3,1,"  "))</f>
        <v xml:space="preserve">  </v>
      </c>
      <c r="AM20" s="6" t="str">
        <f>IF($T20="  ","  ",IF($T20=2,1,"  "))</f>
        <v xml:space="preserve">  </v>
      </c>
      <c r="AN20" s="6" t="str">
        <f>IF($T20="  ","  ",IF($T20=1,1,"  "))</f>
        <v xml:space="preserve">  </v>
      </c>
      <c r="AO20" s="6" t="str">
        <f>IF($T20="  ","  ",IF($T20=0,1,"  "))</f>
        <v xml:space="preserve">  </v>
      </c>
      <c r="AP20" s="1"/>
      <c r="AQ20" s="6" t="str">
        <f>IF($V20="  ","  ",IF($V20=3,1,"  "))</f>
        <v xml:space="preserve">  </v>
      </c>
      <c r="AR20" s="6" t="str">
        <f>IF($V20="  ","  ",IF($V20=2,1,"  "))</f>
        <v xml:space="preserve">  </v>
      </c>
      <c r="AS20" s="6" t="str">
        <f>IF($V20="  ","  ",IF($V20=1,1,"  "))</f>
        <v xml:space="preserve">  </v>
      </c>
      <c r="AT20" s="6" t="str">
        <f>IF($V20="  ","  ",IF($V20=0,1,"  "))</f>
        <v xml:space="preserve">  </v>
      </c>
      <c r="AV20" s="5">
        <f>(X20+AE20)*5+(Y20+AF20)*2+(Z20+AG20)*3+(AA20+AH20)*3</f>
        <v>0</v>
      </c>
      <c r="AW20" s="4" t="str">
        <f>IF(AV20=0,"   ",IF(AV20=(P20+R20),"ok","false"))</f>
        <v xml:space="preserve">   </v>
      </c>
    </row>
    <row r="21" spans="1:49">
      <c r="A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1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9">
      <c r="A22" s="19" t="s">
        <v>59</v>
      </c>
      <c r="B22" s="18" t="s">
        <v>58</v>
      </c>
      <c r="C22" s="34" t="s">
        <v>40</v>
      </c>
      <c r="D22" s="33" t="str">
        <f>B5</f>
        <v>Rugbyunion Hohen Neuendorf</v>
      </c>
      <c r="E22" s="32"/>
      <c r="F22" s="32"/>
      <c r="G22" s="32"/>
      <c r="H22" s="31"/>
      <c r="I22" s="16" t="s">
        <v>2</v>
      </c>
      <c r="J22" s="33" t="str">
        <f>B7</f>
        <v>Rhinos Mönchengladbach</v>
      </c>
      <c r="K22" s="32"/>
      <c r="L22" s="32"/>
      <c r="M22" s="32"/>
      <c r="N22" s="31"/>
      <c r="O22" s="50" t="s">
        <v>48</v>
      </c>
      <c r="P22" s="25"/>
      <c r="Q22" s="10" t="s">
        <v>0</v>
      </c>
      <c r="R22" s="25"/>
      <c r="S22" s="1"/>
      <c r="T22" s="9" t="str">
        <f>IF(ISBLANK(P22),"  ",IF(P22&gt;R22,3,IF(P22=R22,2,1)))</f>
        <v xml:space="preserve">  </v>
      </c>
      <c r="U22" s="10" t="s">
        <v>0</v>
      </c>
      <c r="V22" s="9" t="str">
        <f>IF(ISBLANK(R22),"  ",IF(R22&gt;P22,3,IF(R22=P22,2,1)))</f>
        <v xml:space="preserve">  </v>
      </c>
      <c r="W22" s="1"/>
      <c r="X22" s="23"/>
      <c r="Y22" s="23"/>
      <c r="Z22" s="23"/>
      <c r="AA22" s="23"/>
      <c r="AB22" s="23"/>
      <c r="AC22" s="23"/>
      <c r="AD22" s="1"/>
      <c r="AE22" s="23"/>
      <c r="AF22" s="23"/>
      <c r="AG22" s="23"/>
      <c r="AH22" s="23"/>
      <c r="AI22" s="23"/>
      <c r="AJ22" s="23"/>
      <c r="AK22" s="1"/>
      <c r="AL22" s="6" t="str">
        <f>IF($T22="  ","  ",IF($T22=3,1,"  "))</f>
        <v xml:space="preserve">  </v>
      </c>
      <c r="AM22" s="6" t="str">
        <f>IF($T22="  ","  ",IF($T22=2,1,"  "))</f>
        <v xml:space="preserve">  </v>
      </c>
      <c r="AN22" s="6" t="str">
        <f>IF($T22="  ","  ",IF($T22=1,1,"  "))</f>
        <v xml:space="preserve">  </v>
      </c>
      <c r="AO22" s="6" t="str">
        <f>IF($T22="  ","  ",IF($T22=0,1,"  "))</f>
        <v xml:space="preserve">  </v>
      </c>
      <c r="AP22" s="1"/>
      <c r="AQ22" s="6" t="str">
        <f>IF($V22="  ","  ",IF($V22=3,1,"  "))</f>
        <v xml:space="preserve">  </v>
      </c>
      <c r="AR22" s="6" t="str">
        <f>IF($V22="  ","  ",IF($V22=2,1,"  "))</f>
        <v xml:space="preserve">  </v>
      </c>
      <c r="AS22" s="6" t="str">
        <f>IF($V22="  ","  ",IF($V22=1,1,"  "))</f>
        <v xml:space="preserve">  </v>
      </c>
      <c r="AT22" s="6" t="str">
        <f>IF($V22="  ","  ",IF($V22=0,1,"  "))</f>
        <v xml:space="preserve">  </v>
      </c>
      <c r="AV22" s="5">
        <f>(X22+AE22)*5+(Y22+AF22)*2+(Z22+AG22)*3+(AA22+AH22)*3</f>
        <v>0</v>
      </c>
      <c r="AW22" s="4" t="str">
        <f>IF(AV22=0,"   ",IF(AV22=(P22+R22),"ok","false"))</f>
        <v xml:space="preserve">   </v>
      </c>
    </row>
    <row r="23" spans="1:49">
      <c r="A23" s="19" t="s">
        <v>57</v>
      </c>
      <c r="B23" s="18" t="s">
        <v>56</v>
      </c>
      <c r="C23" s="51" t="s">
        <v>36</v>
      </c>
      <c r="D23" s="30" t="str">
        <f>B10</f>
        <v>VfR Döhren</v>
      </c>
      <c r="E23" s="29"/>
      <c r="F23" s="29"/>
      <c r="G23" s="28"/>
      <c r="H23" s="27"/>
      <c r="I23" s="16" t="s">
        <v>2</v>
      </c>
      <c r="J23" s="30" t="str">
        <f>B12</f>
        <v>RGH</v>
      </c>
      <c r="K23" s="29"/>
      <c r="L23" s="29"/>
      <c r="M23" s="28"/>
      <c r="N23" s="27"/>
      <c r="O23" s="26" t="s">
        <v>44</v>
      </c>
      <c r="P23" s="24"/>
      <c r="Q23" s="10" t="s">
        <v>0</v>
      </c>
      <c r="R23" s="24"/>
      <c r="S23" s="1"/>
      <c r="T23" s="9" t="str">
        <f>IF(ISBLANK(P23),"  ",IF(P23&gt;R23,3,IF(P23=R23,2,1)))</f>
        <v xml:space="preserve">  </v>
      </c>
      <c r="U23" s="10" t="s">
        <v>0</v>
      </c>
      <c r="V23" s="9" t="str">
        <f>IF(ISBLANK(R23),"  ",IF(R23&gt;P23,3,IF(R23=P23,2,1)))</f>
        <v xml:space="preserve">  </v>
      </c>
      <c r="W23" s="1"/>
      <c r="X23" s="22"/>
      <c r="Y23" s="22"/>
      <c r="Z23" s="22"/>
      <c r="AA23" s="22"/>
      <c r="AB23" s="22"/>
      <c r="AC23" s="22"/>
      <c r="AD23" s="1"/>
      <c r="AE23" s="22"/>
      <c r="AF23" s="22"/>
      <c r="AG23" s="22"/>
      <c r="AH23" s="22"/>
      <c r="AI23" s="22"/>
      <c r="AJ23" s="22"/>
      <c r="AK23" s="1"/>
      <c r="AL23" s="6" t="str">
        <f>IF($T23="  ","  ",IF($T23=3,1,"  "))</f>
        <v xml:space="preserve">  </v>
      </c>
      <c r="AM23" s="6" t="str">
        <f>IF($T23="  ","  ",IF($T23=2,1,"  "))</f>
        <v xml:space="preserve">  </v>
      </c>
      <c r="AN23" s="6" t="str">
        <f>IF($T23="  ","  ",IF($T23=1,1,"  "))</f>
        <v xml:space="preserve">  </v>
      </c>
      <c r="AO23" s="6" t="str">
        <f>IF($T23="  ","  ",IF($T23=0,1,"  "))</f>
        <v xml:space="preserve">  </v>
      </c>
      <c r="AP23" s="1"/>
      <c r="AQ23" s="6" t="str">
        <f>IF($V23="  ","  ",IF($V23=3,1,"  "))</f>
        <v xml:space="preserve">  </v>
      </c>
      <c r="AR23" s="6" t="str">
        <f>IF($V23="  ","  ",IF($V23=2,1,"  "))</f>
        <v xml:space="preserve">  </v>
      </c>
      <c r="AS23" s="6" t="str">
        <f>IF($V23="  ","  ",IF($V23=1,1,"  "))</f>
        <v xml:space="preserve">  </v>
      </c>
      <c r="AT23" s="6" t="str">
        <f>IF($V23="  ","  ",IF($V23=0,1,"  "))</f>
        <v xml:space="preserve">  </v>
      </c>
      <c r="AV23" s="5">
        <f>(X23+AE23)*5+(Y23+AF23)*2+(Z23+AG23)*3+(AA23+AH23)*3</f>
        <v>0</v>
      </c>
      <c r="AW23" s="4" t="str">
        <f>IF(AV23=0,"   ",IF(AV23=(P23+R23),"ok","false"))</f>
        <v xml:space="preserve">   </v>
      </c>
    </row>
    <row r="24" spans="1:49">
      <c r="A24" s="19" t="s">
        <v>55</v>
      </c>
      <c r="B24" s="18" t="s">
        <v>54</v>
      </c>
      <c r="C24" s="34" t="s">
        <v>41</v>
      </c>
      <c r="D24" s="33" t="str">
        <f>B4</f>
        <v>TSV Handschuhsheim</v>
      </c>
      <c r="E24" s="32"/>
      <c r="F24" s="32"/>
      <c r="G24" s="32"/>
      <c r="H24" s="31"/>
      <c r="I24" s="16" t="s">
        <v>2</v>
      </c>
      <c r="J24" s="33" t="str">
        <f>B6</f>
        <v>SC Germania List</v>
      </c>
      <c r="K24" s="32"/>
      <c r="L24" s="32"/>
      <c r="M24" s="32"/>
      <c r="N24" s="31"/>
      <c r="O24" s="50" t="s">
        <v>49</v>
      </c>
      <c r="P24" s="25"/>
      <c r="Q24" s="10" t="s">
        <v>0</v>
      </c>
      <c r="R24" s="25"/>
      <c r="S24" s="1"/>
      <c r="T24" s="9" t="str">
        <f>IF(ISBLANK(P24),"  ",IF(P24&gt;R24,3,IF(P24=R24,2,1)))</f>
        <v xml:space="preserve">  </v>
      </c>
      <c r="U24" s="10" t="s">
        <v>0</v>
      </c>
      <c r="V24" s="9" t="str">
        <f>IF(ISBLANK(R24),"  ",IF(R24&gt;P24,3,IF(R24=P24,2,1)))</f>
        <v xml:space="preserve">  </v>
      </c>
      <c r="W24" s="1"/>
      <c r="X24" s="23"/>
      <c r="Y24" s="23"/>
      <c r="Z24" s="23"/>
      <c r="AA24" s="23"/>
      <c r="AB24" s="23"/>
      <c r="AC24" s="23"/>
      <c r="AD24" s="1"/>
      <c r="AE24" s="23"/>
      <c r="AF24" s="23"/>
      <c r="AG24" s="23"/>
      <c r="AH24" s="23"/>
      <c r="AI24" s="23"/>
      <c r="AJ24" s="23"/>
      <c r="AK24" s="1"/>
      <c r="AL24" s="6" t="str">
        <f>IF($T24="  ","  ",IF($T24=3,1,"  "))</f>
        <v xml:space="preserve">  </v>
      </c>
      <c r="AM24" s="6" t="str">
        <f>IF($T24="  ","  ",IF($T24=2,1,"  "))</f>
        <v xml:space="preserve">  </v>
      </c>
      <c r="AN24" s="6" t="str">
        <f>IF($T24="  ","  ",IF($T24=1,1,"  "))</f>
        <v xml:space="preserve">  </v>
      </c>
      <c r="AO24" s="6" t="str">
        <f>IF($T24="  ","  ",IF($T24=0,1,"  "))</f>
        <v xml:space="preserve">  </v>
      </c>
      <c r="AP24" s="1"/>
      <c r="AQ24" s="6" t="str">
        <f>IF($V24="  ","  ",IF($V24=3,1,"  "))</f>
        <v xml:space="preserve">  </v>
      </c>
      <c r="AR24" s="6" t="str">
        <f>IF($V24="  ","  ",IF($V24=2,1,"  "))</f>
        <v xml:space="preserve">  </v>
      </c>
      <c r="AS24" s="6" t="str">
        <f>IF($V24="  ","  ",IF($V24=1,1,"  "))</f>
        <v xml:space="preserve">  </v>
      </c>
      <c r="AT24" s="6" t="str">
        <f>IF($V24="  ","  ",IF($V24=0,1,"  "))</f>
        <v xml:space="preserve">  </v>
      </c>
      <c r="AV24" s="5">
        <f>(X24+AE24)*5+(Y24+AF24)*2+(Z24+AG24)*3+(AA24+AH24)*3</f>
        <v>0</v>
      </c>
      <c r="AW24" s="4" t="str">
        <f>IF(AV24=0,"   ",IF(AV24=(P24+R24),"ok","false"))</f>
        <v xml:space="preserve">   </v>
      </c>
    </row>
    <row r="25" spans="1:49">
      <c r="A25" s="19" t="s">
        <v>53</v>
      </c>
      <c r="B25" s="18" t="s">
        <v>52</v>
      </c>
      <c r="C25" s="51" t="s">
        <v>37</v>
      </c>
      <c r="D25" s="30" t="str">
        <f>B9</f>
        <v>SC 1880 Frankfurt</v>
      </c>
      <c r="E25" s="29"/>
      <c r="F25" s="29"/>
      <c r="G25" s="28"/>
      <c r="H25" s="27"/>
      <c r="I25" s="16" t="s">
        <v>2</v>
      </c>
      <c r="J25" s="30" t="str">
        <f>B11</f>
        <v>Berliner RC</v>
      </c>
      <c r="K25" s="29"/>
      <c r="L25" s="29"/>
      <c r="M25" s="28"/>
      <c r="N25" s="27"/>
      <c r="O25" s="26" t="s">
        <v>45</v>
      </c>
      <c r="P25" s="24"/>
      <c r="Q25" s="10" t="s">
        <v>0</v>
      </c>
      <c r="R25" s="24"/>
      <c r="S25" s="1"/>
      <c r="T25" s="9" t="str">
        <f>IF(ISBLANK(P25),"  ",IF(P25&gt;R25,3,IF(P25=R25,2,1)))</f>
        <v xml:space="preserve">  </v>
      </c>
      <c r="U25" s="10" t="s">
        <v>0</v>
      </c>
      <c r="V25" s="9" t="str">
        <f>IF(ISBLANK(R25),"  ",IF(R25&gt;P25,3,IF(R25=P25,2,1)))</f>
        <v xml:space="preserve">  </v>
      </c>
      <c r="W25" s="1"/>
      <c r="X25" s="22"/>
      <c r="Y25" s="22"/>
      <c r="Z25" s="22"/>
      <c r="AA25" s="22"/>
      <c r="AB25" s="22"/>
      <c r="AC25" s="22"/>
      <c r="AD25" s="1"/>
      <c r="AE25" s="22"/>
      <c r="AF25" s="22"/>
      <c r="AG25" s="22"/>
      <c r="AH25" s="22"/>
      <c r="AI25" s="22"/>
      <c r="AJ25" s="22"/>
      <c r="AK25" s="1"/>
      <c r="AL25" s="6" t="str">
        <f>IF($T25="  ","  ",IF($T25=3,1,"  "))</f>
        <v xml:space="preserve">  </v>
      </c>
      <c r="AM25" s="6" t="str">
        <f>IF($T25="  ","  ",IF($T25=2,1,"  "))</f>
        <v xml:space="preserve">  </v>
      </c>
      <c r="AN25" s="6" t="str">
        <f>IF($T25="  ","  ",IF($T25=1,1,"  "))</f>
        <v xml:space="preserve">  </v>
      </c>
      <c r="AO25" s="6" t="str">
        <f>IF($T25="  ","  ",IF($T25=0,1,"  "))</f>
        <v xml:space="preserve">  </v>
      </c>
      <c r="AP25" s="1"/>
      <c r="AQ25" s="6" t="str">
        <f>IF($V25="  ","  ",IF($V25=3,1,"  "))</f>
        <v xml:space="preserve">  </v>
      </c>
      <c r="AR25" s="6" t="str">
        <f>IF($V25="  ","  ",IF($V25=2,1,"  "))</f>
        <v xml:space="preserve">  </v>
      </c>
      <c r="AS25" s="6" t="str">
        <f>IF($V25="  ","  ",IF($V25=1,1,"  "))</f>
        <v xml:space="preserve">  </v>
      </c>
      <c r="AT25" s="6" t="str">
        <f>IF($V25="  ","  ",IF($V25=0,1,"  "))</f>
        <v xml:space="preserve">  </v>
      </c>
      <c r="AV25" s="5">
        <f>(X25+AE25)*5+(Y25+AF25)*2+(Z25+AG25)*3+(AA25+AH25)*3</f>
        <v>0</v>
      </c>
      <c r="AW25" s="4" t="str">
        <f>IF(AV25=0,"   ",IF(AV25=(P25+R25),"ok","false"))</f>
        <v xml:space="preserve">   </v>
      </c>
    </row>
    <row r="26" spans="1:49">
      <c r="A26" s="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9">
      <c r="A27" s="19" t="s">
        <v>51</v>
      </c>
      <c r="B27" s="18" t="s">
        <v>50</v>
      </c>
      <c r="C27" s="34" t="s">
        <v>49</v>
      </c>
      <c r="D27" s="33" t="str">
        <f>B6</f>
        <v>SC Germania List</v>
      </c>
      <c r="E27" s="32"/>
      <c r="F27" s="32"/>
      <c r="G27" s="32"/>
      <c r="H27" s="31"/>
      <c r="I27" s="16" t="s">
        <v>2</v>
      </c>
      <c r="J27" s="33" t="str">
        <f>B7</f>
        <v>Rhinos Mönchengladbach</v>
      </c>
      <c r="K27" s="32"/>
      <c r="L27" s="32"/>
      <c r="M27" s="32"/>
      <c r="N27" s="31"/>
      <c r="O27" s="50" t="s">
        <v>48</v>
      </c>
      <c r="P27" s="25"/>
      <c r="Q27" s="10" t="s">
        <v>0</v>
      </c>
      <c r="R27" s="25"/>
      <c r="S27" s="1"/>
      <c r="T27" s="9" t="str">
        <f>IF(ISBLANK(P27),"  ",IF(P27&gt;R27,3,IF(P27=R27,2,1)))</f>
        <v xml:space="preserve">  </v>
      </c>
      <c r="U27" s="10" t="s">
        <v>0</v>
      </c>
      <c r="V27" s="9" t="str">
        <f>IF(ISBLANK(R27),"  ",IF(R27&gt;P27,3,IF(R27=P27,2,1)))</f>
        <v xml:space="preserve">  </v>
      </c>
      <c r="W27" s="1"/>
      <c r="X27" s="23"/>
      <c r="Y27" s="23"/>
      <c r="Z27" s="23"/>
      <c r="AA27" s="23"/>
      <c r="AB27" s="23"/>
      <c r="AC27" s="23"/>
      <c r="AD27" s="1"/>
      <c r="AE27" s="23"/>
      <c r="AF27" s="23"/>
      <c r="AG27" s="23"/>
      <c r="AH27" s="23"/>
      <c r="AI27" s="23"/>
      <c r="AJ27" s="23"/>
      <c r="AK27" s="1"/>
      <c r="AL27" s="6" t="str">
        <f>IF($T27="  ","  ",IF($T27=3,1,"  "))</f>
        <v xml:space="preserve">  </v>
      </c>
      <c r="AM27" s="6" t="str">
        <f>IF($T27="  ","  ",IF($T27=2,1,"  "))</f>
        <v xml:space="preserve">  </v>
      </c>
      <c r="AN27" s="6" t="str">
        <f>IF($T27="  ","  ",IF($T27=1,1,"  "))</f>
        <v xml:space="preserve">  </v>
      </c>
      <c r="AO27" s="6" t="str">
        <f>IF($T27="  ","  ",IF($T27=0,1,"  "))</f>
        <v xml:space="preserve">  </v>
      </c>
      <c r="AP27" s="1"/>
      <c r="AQ27" s="6" t="str">
        <f>IF($V27="  ","  ",IF($V27=3,1,"  "))</f>
        <v xml:space="preserve">  </v>
      </c>
      <c r="AR27" s="6" t="str">
        <f>IF($V27="  ","  ",IF($V27=2,1,"  "))</f>
        <v xml:space="preserve">  </v>
      </c>
      <c r="AS27" s="6" t="str">
        <f>IF($V27="  ","  ",IF($V27=1,1,"  "))</f>
        <v xml:space="preserve">  </v>
      </c>
      <c r="AT27" s="6" t="str">
        <f>IF($V27="  ","  ",IF($V27=0,1,"  "))</f>
        <v xml:space="preserve">  </v>
      </c>
      <c r="AV27" s="5">
        <f>(X27+AE27)*5+(Y27+AF27)*2+(Z27+AG27)*3+(AA27+AH27)*3</f>
        <v>0</v>
      </c>
      <c r="AW27" s="4" t="str">
        <f>IF(AV27=0,"   ",IF(AV27=(P27+R27),"ok","false"))</f>
        <v xml:space="preserve">   </v>
      </c>
    </row>
    <row r="28" spans="1:49">
      <c r="A28" s="19" t="s">
        <v>47</v>
      </c>
      <c r="B28" s="18" t="s">
        <v>46</v>
      </c>
      <c r="C28" s="51" t="s">
        <v>45</v>
      </c>
      <c r="D28" s="30" t="str">
        <f>B11</f>
        <v>Berliner RC</v>
      </c>
      <c r="E28" s="29"/>
      <c r="F28" s="29"/>
      <c r="G28" s="28"/>
      <c r="H28" s="27"/>
      <c r="I28" s="16" t="s">
        <v>2</v>
      </c>
      <c r="J28" s="30" t="str">
        <f>B12</f>
        <v>RGH</v>
      </c>
      <c r="K28" s="29"/>
      <c r="L28" s="29"/>
      <c r="M28" s="28"/>
      <c r="N28" s="27"/>
      <c r="O28" s="26" t="s">
        <v>44</v>
      </c>
      <c r="P28" s="24"/>
      <c r="Q28" s="10" t="s">
        <v>0</v>
      </c>
      <c r="R28" s="24"/>
      <c r="S28" s="1"/>
      <c r="T28" s="9" t="str">
        <f>IF(ISBLANK(P28),"  ",IF(P28&gt;R28,3,IF(P28=R28,2,1)))</f>
        <v xml:space="preserve">  </v>
      </c>
      <c r="U28" s="10" t="s">
        <v>0</v>
      </c>
      <c r="V28" s="9" t="str">
        <f>IF(ISBLANK(R28),"  ",IF(R28&gt;P28,3,IF(R28=P28,2,1)))</f>
        <v xml:space="preserve">  </v>
      </c>
      <c r="W28" s="1"/>
      <c r="X28" s="22"/>
      <c r="Y28" s="22"/>
      <c r="Z28" s="22"/>
      <c r="AA28" s="22"/>
      <c r="AB28" s="22"/>
      <c r="AC28" s="22"/>
      <c r="AD28" s="1"/>
      <c r="AE28" s="22"/>
      <c r="AF28" s="22"/>
      <c r="AG28" s="22"/>
      <c r="AH28" s="22"/>
      <c r="AI28" s="22"/>
      <c r="AJ28" s="22"/>
      <c r="AK28" s="1"/>
      <c r="AL28" s="6" t="str">
        <f>IF($T28="  ","  ",IF($T28=3,1,"  "))</f>
        <v xml:space="preserve">  </v>
      </c>
      <c r="AM28" s="6" t="str">
        <f>IF($T28="  ","  ",IF($T28=2,1,"  "))</f>
        <v xml:space="preserve">  </v>
      </c>
      <c r="AN28" s="6" t="str">
        <f>IF($T28="  ","  ",IF($T28=1,1,"  "))</f>
        <v xml:space="preserve">  </v>
      </c>
      <c r="AO28" s="6" t="str">
        <f>IF($T28="  ","  ",IF($T28=0,1,"  "))</f>
        <v xml:space="preserve">  </v>
      </c>
      <c r="AP28" s="1"/>
      <c r="AQ28" s="6" t="str">
        <f>IF($V28="  ","  ",IF($V28=3,1,"  "))</f>
        <v xml:space="preserve">  </v>
      </c>
      <c r="AR28" s="6" t="str">
        <f>IF($V28="  ","  ",IF($V28=2,1,"  "))</f>
        <v xml:space="preserve">  </v>
      </c>
      <c r="AS28" s="6" t="str">
        <f>IF($V28="  ","  ",IF($V28=1,1,"  "))</f>
        <v xml:space="preserve">  </v>
      </c>
      <c r="AT28" s="6" t="str">
        <f>IF($V28="  ","  ",IF($V28=0,1,"  "))</f>
        <v xml:space="preserve">  </v>
      </c>
      <c r="AV28" s="5">
        <f>(X28+AE28)*5+(Y28+AF28)*2+(Z28+AG28)*3+(AA28+AH28)*3</f>
        <v>0</v>
      </c>
      <c r="AW28" s="4" t="str">
        <f>IF(AV28=0,"   ",IF(AV28=(P28+R28),"ok","false"))</f>
        <v xml:space="preserve">   </v>
      </c>
    </row>
    <row r="29" spans="1:49">
      <c r="A29" s="19" t="s">
        <v>43</v>
      </c>
      <c r="B29" s="18" t="s">
        <v>42</v>
      </c>
      <c r="C29" s="34" t="s">
        <v>41</v>
      </c>
      <c r="D29" s="33" t="str">
        <f>B4</f>
        <v>TSV Handschuhsheim</v>
      </c>
      <c r="E29" s="32"/>
      <c r="F29" s="32"/>
      <c r="G29" s="32"/>
      <c r="H29" s="31"/>
      <c r="I29" s="16" t="s">
        <v>2</v>
      </c>
      <c r="J29" s="33" t="str">
        <f>B5</f>
        <v>Rugbyunion Hohen Neuendorf</v>
      </c>
      <c r="K29" s="32"/>
      <c r="L29" s="32"/>
      <c r="M29" s="32"/>
      <c r="N29" s="31"/>
      <c r="O29" s="50" t="s">
        <v>40</v>
      </c>
      <c r="P29" s="25"/>
      <c r="Q29" s="10" t="s">
        <v>0</v>
      </c>
      <c r="R29" s="25"/>
      <c r="S29" s="1"/>
      <c r="T29" s="9" t="str">
        <f>IF(ISBLANK(P29),"  ",IF(P29&gt;R29,3,IF(P29=R29,2,1)))</f>
        <v xml:space="preserve">  </v>
      </c>
      <c r="U29" s="10" t="s">
        <v>0</v>
      </c>
      <c r="V29" s="9" t="str">
        <f>IF(ISBLANK(R29),"  ",IF(R29&gt;P29,3,IF(R29=P29,2,1)))</f>
        <v xml:space="preserve">  </v>
      </c>
      <c r="W29" s="1"/>
      <c r="X29" s="23"/>
      <c r="Y29" s="23"/>
      <c r="Z29" s="23"/>
      <c r="AA29" s="23"/>
      <c r="AB29" s="23"/>
      <c r="AC29" s="23"/>
      <c r="AD29" s="1"/>
      <c r="AE29" s="23"/>
      <c r="AF29" s="23"/>
      <c r="AG29" s="23"/>
      <c r="AH29" s="23"/>
      <c r="AI29" s="23"/>
      <c r="AJ29" s="23"/>
      <c r="AK29" s="1"/>
      <c r="AL29" s="6" t="str">
        <f>IF($T29="  ","  ",IF($T29=3,1,"  "))</f>
        <v xml:space="preserve">  </v>
      </c>
      <c r="AM29" s="6" t="str">
        <f>IF($T29="  ","  ",IF($T29=2,1,"  "))</f>
        <v xml:space="preserve">  </v>
      </c>
      <c r="AN29" s="6" t="str">
        <f>IF($T29="  ","  ",IF($T29=1,1,"  "))</f>
        <v xml:space="preserve">  </v>
      </c>
      <c r="AO29" s="6" t="str">
        <f>IF($T29="  ","  ",IF($T29=0,1,"  "))</f>
        <v xml:space="preserve">  </v>
      </c>
      <c r="AP29" s="1"/>
      <c r="AQ29" s="6" t="str">
        <f>IF($V29="  ","  ",IF($V29=3,1,"  "))</f>
        <v xml:space="preserve">  </v>
      </c>
      <c r="AR29" s="6" t="str">
        <f>IF($V29="  ","  ",IF($V29=2,1,"  "))</f>
        <v xml:space="preserve">  </v>
      </c>
      <c r="AS29" s="6" t="str">
        <f>IF($V29="  ","  ",IF($V29=1,1,"  "))</f>
        <v xml:space="preserve">  </v>
      </c>
      <c r="AT29" s="6" t="str">
        <f>IF($V29="  ","  ",IF($V29=0,1,"  "))</f>
        <v xml:space="preserve">  </v>
      </c>
      <c r="AV29" s="5">
        <f>(X29+AE29)*5+(Y29+AF29)*2+(Z29+AG29)*3+(AA29+AH29)*3</f>
        <v>0</v>
      </c>
      <c r="AW29" s="4" t="str">
        <f>IF(AV29=0,"   ",IF(AV29=(P29+R29),"ok","false"))</f>
        <v xml:space="preserve">   </v>
      </c>
    </row>
    <row r="30" spans="1:49" ht="13.5" thickBot="1">
      <c r="A30" s="19" t="s">
        <v>39</v>
      </c>
      <c r="B30" s="49" t="s">
        <v>38</v>
      </c>
      <c r="C30" s="48" t="s">
        <v>37</v>
      </c>
      <c r="D30" s="47" t="str">
        <f>B9</f>
        <v>SC 1880 Frankfurt</v>
      </c>
      <c r="E30" s="46"/>
      <c r="F30" s="46"/>
      <c r="G30" s="45"/>
      <c r="H30" s="27"/>
      <c r="I30" s="16" t="s">
        <v>2</v>
      </c>
      <c r="J30" s="30" t="str">
        <f>B10</f>
        <v>VfR Döhren</v>
      </c>
      <c r="K30" s="29"/>
      <c r="L30" s="29"/>
      <c r="M30" s="28"/>
      <c r="N30" s="27"/>
      <c r="O30" s="26" t="s">
        <v>36</v>
      </c>
      <c r="P30" s="24"/>
      <c r="Q30" s="10" t="s">
        <v>0</v>
      </c>
      <c r="R30" s="24"/>
      <c r="S30" s="1"/>
      <c r="T30" s="9" t="str">
        <f>IF(ISBLANK(P30),"  ",IF(P30&gt;R30,3,IF(P30=R30,2,1)))</f>
        <v xml:space="preserve">  </v>
      </c>
      <c r="U30" s="10" t="s">
        <v>0</v>
      </c>
      <c r="V30" s="9" t="str">
        <f>IF(ISBLANK(R30),"  ",IF(R30&gt;P30,3,IF(R30=P30,2,1)))</f>
        <v xml:space="preserve">  </v>
      </c>
      <c r="W30" s="1"/>
      <c r="X30" s="22"/>
      <c r="Y30" s="22"/>
      <c r="Z30" s="22"/>
      <c r="AA30" s="22"/>
      <c r="AB30" s="22"/>
      <c r="AC30" s="22"/>
      <c r="AD30" s="1"/>
      <c r="AE30" s="22"/>
      <c r="AF30" s="22"/>
      <c r="AG30" s="22"/>
      <c r="AH30" s="22"/>
      <c r="AI30" s="22"/>
      <c r="AJ30" s="22"/>
      <c r="AK30" s="1"/>
      <c r="AL30" s="6" t="str">
        <f>IF($T30="  ","  ",IF($T30=3,1,"  "))</f>
        <v xml:space="preserve">  </v>
      </c>
      <c r="AM30" s="6" t="str">
        <f>IF($T30="  ","  ",IF($T30=2,1,"  "))</f>
        <v xml:space="preserve">  </v>
      </c>
      <c r="AN30" s="6" t="str">
        <f>IF($T30="  ","  ",IF($T30=1,1,"  "))</f>
        <v xml:space="preserve">  </v>
      </c>
      <c r="AO30" s="6" t="str">
        <f>IF($T30="  ","  ",IF($T30=0,1,"  "))</f>
        <v xml:space="preserve">  </v>
      </c>
      <c r="AP30" s="1"/>
      <c r="AQ30" s="6" t="str">
        <f>IF($V30="  ","  ",IF($V30=3,1,"  "))</f>
        <v xml:space="preserve">  </v>
      </c>
      <c r="AR30" s="6" t="str">
        <f>IF($V30="  ","  ",IF($V30=2,1,"  "))</f>
        <v xml:space="preserve">  </v>
      </c>
      <c r="AS30" s="6" t="str">
        <f>IF($V30="  ","  ",IF($V30=1,1,"  "))</f>
        <v xml:space="preserve">  </v>
      </c>
      <c r="AT30" s="6" t="str">
        <f>IF($V30="  ","  ",IF($V30=0,1,"  "))</f>
        <v xml:space="preserve">  </v>
      </c>
      <c r="AV30" s="5">
        <f>(X30+AE30)*5+(Y30+AF30)*2+(Z30+AG30)*3+(AA30+AH30)*3</f>
        <v>0</v>
      </c>
      <c r="AW30" s="4" t="str">
        <f>IF(AV30=0,"   ",IF(AV30=(P30+R30),"ok","false"))</f>
        <v xml:space="preserve">   </v>
      </c>
    </row>
    <row r="31" spans="1:49" ht="13.5" thickBot="1">
      <c r="B31" s="44" t="s">
        <v>35</v>
      </c>
      <c r="C31" s="43" t="s">
        <v>34</v>
      </c>
      <c r="D31" s="42"/>
      <c r="E31" s="41"/>
      <c r="F31" s="41"/>
      <c r="G31" s="40"/>
      <c r="O31" s="39"/>
      <c r="AK31" s="1"/>
    </row>
    <row r="32" spans="1:49">
      <c r="A32" s="19" t="s">
        <v>33</v>
      </c>
      <c r="B32" s="38" t="s">
        <v>32</v>
      </c>
      <c r="C32" s="37" t="s">
        <v>31</v>
      </c>
      <c r="D32" s="35"/>
      <c r="E32" s="36"/>
      <c r="F32" s="36"/>
      <c r="G32" s="36"/>
      <c r="H32" s="31"/>
      <c r="I32" s="16" t="s">
        <v>2</v>
      </c>
      <c r="J32" s="30"/>
      <c r="K32" s="29"/>
      <c r="L32" s="29"/>
      <c r="M32" s="28"/>
      <c r="N32" s="27"/>
      <c r="O32" s="26" t="s">
        <v>30</v>
      </c>
      <c r="P32" s="25"/>
      <c r="Q32" s="10" t="s">
        <v>0</v>
      </c>
      <c r="R32" s="24"/>
      <c r="S32" s="1"/>
      <c r="T32" s="9" t="str">
        <f>IF(ISBLANK(P32),"  ",IF(P32&gt;R32,3,IF(P32=R32,2,1)))</f>
        <v xml:space="preserve">  </v>
      </c>
      <c r="U32" s="10" t="s">
        <v>0</v>
      </c>
      <c r="V32" s="9" t="str">
        <f>IF(ISBLANK(R32),"  ",IF(R32&gt;P32,3,IF(R32=P32,2,1)))</f>
        <v xml:space="preserve">  </v>
      </c>
      <c r="W32" s="1"/>
      <c r="X32" s="23"/>
      <c r="Y32" s="23"/>
      <c r="Z32" s="23"/>
      <c r="AA32" s="23"/>
      <c r="AB32" s="23"/>
      <c r="AC32" s="23"/>
      <c r="AD32" s="1"/>
      <c r="AE32" s="22"/>
      <c r="AF32" s="22"/>
      <c r="AG32" s="22"/>
      <c r="AH32" s="22"/>
      <c r="AI32" s="22"/>
      <c r="AJ32" s="22"/>
      <c r="AK32" s="1"/>
      <c r="AL32" s="6" t="str">
        <f>IF($T32="  ","  ",IF($T32=3,1,"  "))</f>
        <v xml:space="preserve">  </v>
      </c>
      <c r="AM32" s="6" t="str">
        <f>IF($T32="  ","  ",IF($T32=2,1,"  "))</f>
        <v xml:space="preserve">  </v>
      </c>
      <c r="AN32" s="6" t="str">
        <f>IF($T32="  ","  ",IF($T32=1,1,"  "))</f>
        <v xml:space="preserve">  </v>
      </c>
      <c r="AO32" s="6" t="str">
        <f>IF($T32="  ","  ",IF($T32=0,1,"  "))</f>
        <v xml:space="preserve">  </v>
      </c>
      <c r="AP32" s="1"/>
      <c r="AQ32" s="6" t="str">
        <f>IF($V32="  ","  ",IF($V32=3,1,"  "))</f>
        <v xml:space="preserve">  </v>
      </c>
      <c r="AR32" s="6" t="str">
        <f>IF($V32="  ","  ",IF($V32=2,1,"  "))</f>
        <v xml:space="preserve">  </v>
      </c>
      <c r="AS32" s="6" t="str">
        <f>IF($V32="  ","  ",IF($V32=1,1,"  "))</f>
        <v xml:space="preserve">  </v>
      </c>
      <c r="AT32" s="6" t="str">
        <f>IF($V32="  ","  ",IF($V32=0,1,"  "))</f>
        <v xml:space="preserve">  </v>
      </c>
      <c r="AV32" s="5">
        <f>(X32+AE32)*5+(Y32+AF32)*2+(Z32+AG32)*3+(AA32+AH32)*3</f>
        <v>0</v>
      </c>
      <c r="AW32" s="4" t="str">
        <f>IF(AV32=0,"   ",IF(AV32=(P32+R32),"ok","false"))</f>
        <v xml:space="preserve">   </v>
      </c>
    </row>
    <row r="33" spans="1:49">
      <c r="A33" s="19" t="s">
        <v>29</v>
      </c>
      <c r="B33" s="18" t="s">
        <v>28</v>
      </c>
      <c r="C33" s="34" t="s">
        <v>27</v>
      </c>
      <c r="D33" s="35"/>
      <c r="E33" s="32"/>
      <c r="F33" s="32"/>
      <c r="G33" s="32"/>
      <c r="H33" s="31"/>
      <c r="I33" s="16" t="s">
        <v>2</v>
      </c>
      <c r="J33" s="30"/>
      <c r="K33" s="29"/>
      <c r="L33" s="29"/>
      <c r="M33" s="28"/>
      <c r="N33" s="27"/>
      <c r="O33" s="26" t="s">
        <v>26</v>
      </c>
      <c r="P33" s="25"/>
      <c r="Q33" s="10" t="s">
        <v>0</v>
      </c>
      <c r="R33" s="24"/>
      <c r="S33" s="1"/>
      <c r="T33" s="9" t="str">
        <f>IF(ISBLANK(P33),"  ",IF(P33&gt;R33,3,IF(P33=R33,2,1)))</f>
        <v xml:space="preserve">  </v>
      </c>
      <c r="U33" s="10" t="s">
        <v>0</v>
      </c>
      <c r="V33" s="9" t="str">
        <f>IF(ISBLANK(R33),"  ",IF(R33&gt;P33,3,IF(R33=P33,2,1)))</f>
        <v xml:space="preserve">  </v>
      </c>
      <c r="W33" s="1"/>
      <c r="X33" s="23"/>
      <c r="Y33" s="23"/>
      <c r="Z33" s="23"/>
      <c r="AA33" s="23"/>
      <c r="AB33" s="23"/>
      <c r="AC33" s="23"/>
      <c r="AD33" s="1"/>
      <c r="AE33" s="22"/>
      <c r="AF33" s="22"/>
      <c r="AG33" s="22"/>
      <c r="AH33" s="22"/>
      <c r="AI33" s="22"/>
      <c r="AJ33" s="22"/>
      <c r="AK33" s="1"/>
      <c r="AL33" s="6" t="str">
        <f>IF($T33="  ","  ",IF($T33=3,1,"  "))</f>
        <v xml:space="preserve">  </v>
      </c>
      <c r="AM33" s="6" t="str">
        <f>IF($T33="  ","  ",IF($T33=2,1,"  "))</f>
        <v xml:space="preserve">  </v>
      </c>
      <c r="AN33" s="6" t="str">
        <f>IF($T33="  ","  ",IF($T33=1,1,"  "))</f>
        <v xml:space="preserve">  </v>
      </c>
      <c r="AO33" s="6" t="str">
        <f>IF($T33="  ","  ",IF($T33=0,1,"  "))</f>
        <v xml:space="preserve">  </v>
      </c>
      <c r="AP33" s="1"/>
      <c r="AQ33" s="6" t="str">
        <f>IF($V33="  ","  ",IF($V33=3,1,"  "))</f>
        <v xml:space="preserve">  </v>
      </c>
      <c r="AR33" s="6" t="str">
        <f>IF($V33="  ","  ",IF($V33=2,1,"  "))</f>
        <v xml:space="preserve">  </v>
      </c>
      <c r="AS33" s="6" t="str">
        <f>IF($V33="  ","  ",IF($V33=1,1,"  "))</f>
        <v xml:space="preserve">  </v>
      </c>
      <c r="AT33" s="6" t="str">
        <f>IF($V33="  ","  ",IF($V33=0,1,"  "))</f>
        <v xml:space="preserve">  </v>
      </c>
      <c r="AV33" s="5">
        <f>(X33+AE33)*5+(Y33+AF33)*2+(Z33+AG33)*3+(AA33+AH33)*3</f>
        <v>0</v>
      </c>
      <c r="AW33" s="4" t="str">
        <f>IF(AV33=0,"   ",IF(AV33=(P33+R33),"ok","false"))</f>
        <v xml:space="preserve">   </v>
      </c>
    </row>
    <row r="34" spans="1:49">
      <c r="A34" s="19" t="s">
        <v>25</v>
      </c>
      <c r="B34" s="18" t="s">
        <v>24</v>
      </c>
      <c r="C34" s="34" t="s">
        <v>23</v>
      </c>
      <c r="D34" s="33"/>
      <c r="E34" s="32"/>
      <c r="F34" s="32"/>
      <c r="G34" s="32"/>
      <c r="H34" s="31"/>
      <c r="I34" s="16" t="s">
        <v>2</v>
      </c>
      <c r="J34" s="30"/>
      <c r="K34" s="29"/>
      <c r="L34" s="29"/>
      <c r="M34" s="28"/>
      <c r="N34" s="27"/>
      <c r="O34" s="26" t="s">
        <v>22</v>
      </c>
      <c r="P34" s="25"/>
      <c r="Q34" s="10" t="s">
        <v>0</v>
      </c>
      <c r="R34" s="24"/>
      <c r="S34" s="1"/>
      <c r="T34" s="9" t="str">
        <f>IF(ISBLANK(P34),"  ",IF(P34&gt;R34,3,IF(P34=R34,2,1)))</f>
        <v xml:space="preserve">  </v>
      </c>
      <c r="U34" s="10" t="s">
        <v>0</v>
      </c>
      <c r="V34" s="9" t="str">
        <f>IF(ISBLANK(R34),"  ",IF(R34&gt;P34,3,IF(R34=P34,2,1)))</f>
        <v xml:space="preserve">  </v>
      </c>
      <c r="W34" s="1"/>
      <c r="X34" s="23"/>
      <c r="Y34" s="23"/>
      <c r="Z34" s="23"/>
      <c r="AA34" s="23"/>
      <c r="AB34" s="23"/>
      <c r="AC34" s="23"/>
      <c r="AD34" s="1"/>
      <c r="AE34" s="22"/>
      <c r="AF34" s="22"/>
      <c r="AG34" s="22"/>
      <c r="AH34" s="22"/>
      <c r="AI34" s="22"/>
      <c r="AJ34" s="22"/>
      <c r="AK34" s="1"/>
      <c r="AL34" s="6" t="str">
        <f>IF($T34="  ","  ",IF($T34=3,1,"  "))</f>
        <v xml:space="preserve">  </v>
      </c>
      <c r="AM34" s="6" t="str">
        <f>IF($T34="  ","  ",IF($T34=2,1,"  "))</f>
        <v xml:space="preserve">  </v>
      </c>
      <c r="AN34" s="6" t="str">
        <f>IF($T34="  ","  ",IF($T34=1,1,"  "))</f>
        <v xml:space="preserve">  </v>
      </c>
      <c r="AO34" s="6" t="str">
        <f>IF($T34="  ","  ",IF($T34=0,1,"  "))</f>
        <v xml:space="preserve">  </v>
      </c>
      <c r="AP34" s="1"/>
      <c r="AQ34" s="6" t="str">
        <f>IF($V34="  ","  ",IF($V34=3,1,"  "))</f>
        <v xml:space="preserve">  </v>
      </c>
      <c r="AR34" s="6" t="str">
        <f>IF($V34="  ","  ",IF($V34=2,1,"  "))</f>
        <v xml:space="preserve">  </v>
      </c>
      <c r="AS34" s="6" t="str">
        <f>IF($V34="  ","  ",IF($V34=1,1,"  "))</f>
        <v xml:space="preserve">  </v>
      </c>
      <c r="AT34" s="6" t="str">
        <f>IF($V34="  ","  ",IF($V34=0,1,"  "))</f>
        <v xml:space="preserve">  </v>
      </c>
      <c r="AV34" s="5">
        <f>(X34+AE34)*5+(Y34+AF34)*2+(Z34+AG34)*3+(AA34+AH34)*3</f>
        <v>0</v>
      </c>
      <c r="AW34" s="4" t="str">
        <f>IF(AV34=0,"   ",IF(AV34=(P34+R34),"ok","false"))</f>
        <v xml:space="preserve">   </v>
      </c>
    </row>
    <row r="35" spans="1:49">
      <c r="A35" s="19" t="s">
        <v>21</v>
      </c>
      <c r="B35" s="18" t="s">
        <v>20</v>
      </c>
      <c r="C35" s="34" t="s">
        <v>19</v>
      </c>
      <c r="D35" s="33"/>
      <c r="E35" s="32"/>
      <c r="F35" s="32"/>
      <c r="G35" s="32"/>
      <c r="H35" s="31"/>
      <c r="I35" s="16" t="s">
        <v>2</v>
      </c>
      <c r="J35" s="30"/>
      <c r="K35" s="29"/>
      <c r="L35" s="29"/>
      <c r="M35" s="28"/>
      <c r="N35" s="27"/>
      <c r="O35" s="26" t="s">
        <v>18</v>
      </c>
      <c r="P35" s="25"/>
      <c r="Q35" s="10" t="s">
        <v>0</v>
      </c>
      <c r="R35" s="24"/>
      <c r="S35" s="1"/>
      <c r="T35" s="9" t="str">
        <f>IF(ISBLANK(P35),"  ",IF(P35&gt;R35,3,IF(P35=R35,2,1)))</f>
        <v xml:space="preserve">  </v>
      </c>
      <c r="U35" s="10" t="s">
        <v>0</v>
      </c>
      <c r="V35" s="9" t="str">
        <f>IF(ISBLANK(R35),"  ",IF(R35&gt;P35,3,IF(R35=P35,2,1)))</f>
        <v xml:space="preserve">  </v>
      </c>
      <c r="W35" s="1"/>
      <c r="X35" s="23"/>
      <c r="Y35" s="23"/>
      <c r="Z35" s="23"/>
      <c r="AA35" s="23"/>
      <c r="AB35" s="23"/>
      <c r="AC35" s="23"/>
      <c r="AD35" s="1"/>
      <c r="AE35" s="22"/>
      <c r="AF35" s="22"/>
      <c r="AG35" s="22"/>
      <c r="AH35" s="22"/>
      <c r="AI35" s="22"/>
      <c r="AJ35" s="22"/>
      <c r="AK35" s="1"/>
      <c r="AL35" s="6" t="str">
        <f>IF($T35="  ","  ",IF($T35=3,1,"  "))</f>
        <v xml:space="preserve">  </v>
      </c>
      <c r="AM35" s="6" t="str">
        <f>IF($T35="  ","  ",IF($T35=2,1,"  "))</f>
        <v xml:space="preserve">  </v>
      </c>
      <c r="AN35" s="6" t="str">
        <f>IF($T35="  ","  ",IF($T35=1,1,"  "))</f>
        <v xml:space="preserve">  </v>
      </c>
      <c r="AO35" s="6" t="str">
        <f>IF($T35="  ","  ",IF($T35=0,1,"  "))</f>
        <v xml:space="preserve">  </v>
      </c>
      <c r="AP35" s="1"/>
      <c r="AQ35" s="6" t="str">
        <f>IF($V35="  ","  ",IF($V35=3,1,"  "))</f>
        <v xml:space="preserve">  </v>
      </c>
      <c r="AR35" s="6" t="str">
        <f>IF($V35="  ","  ",IF($V35=2,1,"  "))</f>
        <v xml:space="preserve">  </v>
      </c>
      <c r="AS35" s="6" t="str">
        <f>IF($V35="  ","  ",IF($V35=1,1,"  "))</f>
        <v xml:space="preserve">  </v>
      </c>
      <c r="AT35" s="6" t="str">
        <f>IF($V35="  ","  ",IF($V35=0,1,"  "))</f>
        <v xml:space="preserve">  </v>
      </c>
      <c r="AV35" s="5">
        <f>(X35+AE35)*5+(Y35+AF35)*2+(Z35+AG35)*3+(AA35+AH35)*3</f>
        <v>0</v>
      </c>
      <c r="AW35" s="4" t="str">
        <f>IF(AV35=0,"   ",IF(AV35=(P35+R35),"ok","false"))</f>
        <v xml:space="preserve">   </v>
      </c>
    </row>
    <row r="36" spans="1:49">
      <c r="A36" s="1"/>
      <c r="B36" s="2"/>
      <c r="C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9">
      <c r="A37" s="19" t="s">
        <v>17</v>
      </c>
      <c r="B37" s="18" t="s">
        <v>16</v>
      </c>
      <c r="C37" s="17" t="s">
        <v>15</v>
      </c>
      <c r="D37" s="15"/>
      <c r="E37" s="13"/>
      <c r="F37" s="13"/>
      <c r="G37" s="13"/>
      <c r="H37" s="12"/>
      <c r="I37" s="16" t="s">
        <v>2</v>
      </c>
      <c r="J37" s="15"/>
      <c r="K37" s="14"/>
      <c r="L37" s="14"/>
      <c r="M37" s="13"/>
      <c r="N37" s="12"/>
      <c r="O37" s="11" t="s">
        <v>14</v>
      </c>
      <c r="P37" s="7"/>
      <c r="Q37" s="10" t="s">
        <v>0</v>
      </c>
      <c r="R37" s="7"/>
      <c r="S37" s="1"/>
      <c r="T37" s="9" t="str">
        <f>IF(ISBLANK(P37),"  ",IF(P37&gt;R37,3,IF(P37=R37,2,1)))</f>
        <v xml:space="preserve">  </v>
      </c>
      <c r="U37" s="10" t="s">
        <v>0</v>
      </c>
      <c r="V37" s="9" t="str">
        <f>IF(ISBLANK(R37),"  ",IF(R37&gt;P37,3,IF(R37=P37,2,1)))</f>
        <v xml:space="preserve">  </v>
      </c>
      <c r="W37" s="1"/>
      <c r="X37" s="7"/>
      <c r="Y37" s="7"/>
      <c r="Z37" s="7"/>
      <c r="AA37" s="7"/>
      <c r="AB37" s="7"/>
      <c r="AC37" s="7"/>
      <c r="AD37" s="1"/>
      <c r="AE37" s="7"/>
      <c r="AF37" s="7"/>
      <c r="AG37" s="7"/>
      <c r="AH37" s="7"/>
      <c r="AI37" s="7"/>
      <c r="AJ37" s="7"/>
      <c r="AK37" s="1"/>
      <c r="AL37" s="6" t="str">
        <f>IF($T37="  ","  ",IF($T37=3,1,"  "))</f>
        <v xml:space="preserve">  </v>
      </c>
      <c r="AM37" s="6" t="str">
        <f>IF($T37="  ","  ",IF($T37=2,1,"  "))</f>
        <v xml:space="preserve">  </v>
      </c>
      <c r="AN37" s="6" t="str">
        <f>IF($T37="  ","  ",IF($T37=1,1,"  "))</f>
        <v xml:space="preserve">  </v>
      </c>
      <c r="AO37" s="6" t="str">
        <f>IF($T37="  ","  ",IF($T37=0,1,"  "))</f>
        <v xml:space="preserve">  </v>
      </c>
      <c r="AP37" s="1"/>
      <c r="AQ37" s="6" t="str">
        <f>IF($V37="  ","  ",IF($V37=3,1,"  "))</f>
        <v xml:space="preserve">  </v>
      </c>
      <c r="AR37" s="6" t="str">
        <f>IF($V37="  ","  ",IF($V37=2,1,"  "))</f>
        <v xml:space="preserve">  </v>
      </c>
      <c r="AS37" s="6" t="str">
        <f>IF($V37="  ","  ",IF($V37=1,1,"  "))</f>
        <v xml:space="preserve">  </v>
      </c>
      <c r="AT37" s="6" t="str">
        <f>IF($V37="  ","  ",IF($V37=0,1,"  "))</f>
        <v xml:space="preserve">  </v>
      </c>
      <c r="AV37" s="5">
        <f>(X37+AE37)*5+(Y37+AF37)*2+(Z37+AG37)*3+(AA37+AH37)*3</f>
        <v>0</v>
      </c>
      <c r="AW37" s="4" t="str">
        <f>IF(AV37=0,"   ",IF(AV37=(P37+R37),"ok","false"))</f>
        <v xml:space="preserve">   </v>
      </c>
    </row>
    <row r="38" spans="1:49">
      <c r="A38" s="19" t="s">
        <v>13</v>
      </c>
      <c r="B38" s="18" t="s">
        <v>12</v>
      </c>
      <c r="C38" s="17" t="s">
        <v>11</v>
      </c>
      <c r="D38" s="20"/>
      <c r="E38" s="13"/>
      <c r="F38" s="13"/>
      <c r="G38" s="13"/>
      <c r="H38" s="12"/>
      <c r="I38" s="16" t="s">
        <v>2</v>
      </c>
      <c r="J38" s="15"/>
      <c r="K38" s="14"/>
      <c r="L38" s="14"/>
      <c r="M38" s="13"/>
      <c r="N38" s="12"/>
      <c r="O38" s="11" t="s">
        <v>10</v>
      </c>
      <c r="P38" s="7"/>
      <c r="Q38" s="10" t="s">
        <v>0</v>
      </c>
      <c r="R38" s="7"/>
      <c r="S38" s="1"/>
      <c r="T38" s="9" t="str">
        <f>IF(ISBLANK(P38),"  ",IF(P38&gt;R38,3,IF(P38=R38,2,1)))</f>
        <v xml:space="preserve">  </v>
      </c>
      <c r="U38" s="10" t="s">
        <v>0</v>
      </c>
      <c r="V38" s="9" t="str">
        <f>IF(ISBLANK(R38),"  ",IF(R38&gt;P38,3,IF(R38=P38,2,1)))</f>
        <v xml:space="preserve">  </v>
      </c>
      <c r="W38" s="1"/>
      <c r="X38" s="7"/>
      <c r="Y38" s="7"/>
      <c r="Z38" s="7"/>
      <c r="AA38" s="7"/>
      <c r="AB38" s="7"/>
      <c r="AC38" s="7"/>
      <c r="AD38" s="1"/>
      <c r="AE38" s="7"/>
      <c r="AF38" s="7"/>
      <c r="AG38" s="7"/>
      <c r="AH38" s="7"/>
      <c r="AI38" s="7"/>
      <c r="AJ38" s="7"/>
      <c r="AK38" s="1"/>
      <c r="AL38" s="6" t="str">
        <f>IF($T38="  ","  ",IF($T38=3,1,"  "))</f>
        <v xml:space="preserve">  </v>
      </c>
      <c r="AM38" s="6" t="str">
        <f>IF($T38="  ","  ",IF($T38=2,1,"  "))</f>
        <v xml:space="preserve">  </v>
      </c>
      <c r="AN38" s="6" t="str">
        <f>IF($T38="  ","  ",IF($T38=1,1,"  "))</f>
        <v xml:space="preserve">  </v>
      </c>
      <c r="AO38" s="6" t="str">
        <f>IF($T38="  ","  ",IF($T38=0,1,"  "))</f>
        <v xml:space="preserve">  </v>
      </c>
      <c r="AP38" s="1"/>
      <c r="AQ38" s="6" t="str">
        <f>IF($V38="  ","  ",IF($V38=3,1,"  "))</f>
        <v xml:space="preserve">  </v>
      </c>
      <c r="AR38" s="6" t="str">
        <f>IF($V38="  ","  ",IF($V38=2,1,"  "))</f>
        <v xml:space="preserve">  </v>
      </c>
      <c r="AS38" s="6" t="str">
        <f>IF($V38="  ","  ",IF($V38=1,1,"  "))</f>
        <v xml:space="preserve">  </v>
      </c>
      <c r="AT38" s="6" t="str">
        <f>IF($V38="  ","  ",IF($V38=0,1,"  "))</f>
        <v xml:space="preserve">  </v>
      </c>
      <c r="AV38" s="5">
        <f>(X38+AE38)*5+(Y38+AF38)*2+(Z38+AG38)*3+(AA38+AH38)*3</f>
        <v>0</v>
      </c>
      <c r="AW38" s="4" t="str">
        <f>IF(AV38=0,"   ",IF(AV38=(P38+R38),"ok","false"))</f>
        <v xml:space="preserve">   </v>
      </c>
    </row>
    <row r="39" spans="1:49">
      <c r="A39" s="19" t="s">
        <v>9</v>
      </c>
      <c r="B39" s="18" t="s">
        <v>8</v>
      </c>
      <c r="C39" s="17" t="s">
        <v>7</v>
      </c>
      <c r="D39" s="15"/>
      <c r="E39" s="13"/>
      <c r="F39" s="13"/>
      <c r="G39" s="13"/>
      <c r="H39" s="12"/>
      <c r="I39" s="16" t="s">
        <v>2</v>
      </c>
      <c r="J39" s="15"/>
      <c r="K39" s="14"/>
      <c r="L39" s="14"/>
      <c r="M39" s="13"/>
      <c r="N39" s="12"/>
      <c r="O39" s="11" t="s">
        <v>6</v>
      </c>
      <c r="P39" s="7"/>
      <c r="Q39" s="10" t="s">
        <v>0</v>
      </c>
      <c r="R39" s="7"/>
      <c r="S39" s="1"/>
      <c r="T39" s="9" t="str">
        <f>IF(ISBLANK(P39),"  ",IF(P39&gt;R39,3,IF(P39=R39,2,1)))</f>
        <v xml:space="preserve">  </v>
      </c>
      <c r="U39" s="10" t="s">
        <v>0</v>
      </c>
      <c r="V39" s="9" t="str">
        <f>IF(ISBLANK(R39),"  ",IF(R39&gt;P39,3,IF(R39=P39,2,1)))</f>
        <v xml:space="preserve">  </v>
      </c>
      <c r="W39" s="1"/>
      <c r="X39" s="7"/>
      <c r="Y39" s="7"/>
      <c r="Z39" s="7"/>
      <c r="AA39" s="7"/>
      <c r="AB39" s="7"/>
      <c r="AC39" s="7"/>
      <c r="AD39" s="1"/>
      <c r="AE39" s="7"/>
      <c r="AF39" s="7"/>
      <c r="AG39" s="7"/>
      <c r="AH39" s="7"/>
      <c r="AI39" s="7"/>
      <c r="AJ39" s="7"/>
      <c r="AK39" s="1"/>
      <c r="AL39" s="6" t="str">
        <f>IF($T39="  ","  ",IF($T39=3,1,"  "))</f>
        <v xml:space="preserve">  </v>
      </c>
      <c r="AM39" s="6" t="str">
        <f>IF($T39="  ","  ",IF($T39=2,1,"  "))</f>
        <v xml:space="preserve">  </v>
      </c>
      <c r="AN39" s="6" t="str">
        <f>IF($T39="  ","  ",IF($T39=1,1,"  "))</f>
        <v xml:space="preserve">  </v>
      </c>
      <c r="AO39" s="6" t="str">
        <f>IF($T39="  ","  ",IF($T39=0,1,"  "))</f>
        <v xml:space="preserve">  </v>
      </c>
      <c r="AP39" s="1"/>
      <c r="AQ39" s="6" t="str">
        <f>IF($V39="  ","  ",IF($V39=3,1,"  "))</f>
        <v xml:space="preserve">  </v>
      </c>
      <c r="AR39" s="6" t="str">
        <f>IF($V39="  ","  ",IF($V39=2,1,"  "))</f>
        <v xml:space="preserve">  </v>
      </c>
      <c r="AS39" s="6" t="str">
        <f>IF($V39="  ","  ",IF($V39=1,1,"  "))</f>
        <v xml:space="preserve">  </v>
      </c>
      <c r="AT39" s="6" t="str">
        <f>IF($V39="  ","  ",IF($V39=0,1,"  "))</f>
        <v xml:space="preserve">  </v>
      </c>
      <c r="AV39" s="5">
        <f>(X39+AE39)*5+(Y39+AF39)*2+(Z39+AG39)*3+(AA39+AH39)*3</f>
        <v>0</v>
      </c>
      <c r="AW39" s="4" t="str">
        <f>IF(AV39=0,"   ",IF(AV39=(P39+R39),"ok","false"))</f>
        <v xml:space="preserve">   </v>
      </c>
    </row>
    <row r="40" spans="1:49">
      <c r="A40" s="19" t="s">
        <v>5</v>
      </c>
      <c r="B40" s="18" t="s">
        <v>4</v>
      </c>
      <c r="C40" s="17" t="s">
        <v>3</v>
      </c>
      <c r="D40" s="15"/>
      <c r="E40" s="13"/>
      <c r="F40" s="13"/>
      <c r="G40" s="13"/>
      <c r="H40" s="12"/>
      <c r="I40" s="16" t="s">
        <v>2</v>
      </c>
      <c r="J40" s="15"/>
      <c r="K40" s="14"/>
      <c r="L40" s="14"/>
      <c r="M40" s="13"/>
      <c r="N40" s="12"/>
      <c r="O40" s="11" t="s">
        <v>1</v>
      </c>
      <c r="P40" s="7"/>
      <c r="Q40" s="10" t="s">
        <v>0</v>
      </c>
      <c r="R40" s="7"/>
      <c r="S40" s="1"/>
      <c r="T40" s="9" t="str">
        <f>IF(ISBLANK(P40),"  ",IF(P40&gt;R40,3,IF(P40=R40,2,1)))</f>
        <v xml:space="preserve">  </v>
      </c>
      <c r="U40" s="10" t="s">
        <v>0</v>
      </c>
      <c r="V40" s="9" t="str">
        <f>IF(ISBLANK(R40),"  ",IF(R40&gt;P40,3,IF(R40=P40,2,1)))</f>
        <v xml:space="preserve">  </v>
      </c>
      <c r="W40" s="8"/>
      <c r="X40" s="7"/>
      <c r="Y40" s="7"/>
      <c r="Z40" s="7"/>
      <c r="AA40" s="7"/>
      <c r="AB40" s="7"/>
      <c r="AC40" s="7"/>
      <c r="AD40" s="1"/>
      <c r="AE40" s="7"/>
      <c r="AF40" s="7"/>
      <c r="AG40" s="7"/>
      <c r="AH40" s="7"/>
      <c r="AI40" s="7"/>
      <c r="AJ40" s="7"/>
      <c r="AK40" s="1"/>
      <c r="AL40" s="6" t="str">
        <f>IF($T40="  ","  ",IF($T40=3,1,"  "))</f>
        <v xml:space="preserve">  </v>
      </c>
      <c r="AM40" s="6" t="str">
        <f>IF($T40="  ","  ",IF($T40=2,1,"  "))</f>
        <v xml:space="preserve">  </v>
      </c>
      <c r="AN40" s="6" t="str">
        <f>IF($T40="  ","  ",IF($T40=1,1,"  "))</f>
        <v xml:space="preserve">  </v>
      </c>
      <c r="AO40" s="6" t="str">
        <f>IF($T40="  ","  ",IF($T40=0,1,"  "))</f>
        <v xml:space="preserve">  </v>
      </c>
      <c r="AP40" s="1"/>
      <c r="AQ40" s="6" t="str">
        <f>IF($V40="  ","  ",IF($V40=3,1,"  "))</f>
        <v xml:space="preserve">  </v>
      </c>
      <c r="AR40" s="6" t="str">
        <f>IF($V40="  ","  ",IF($V40=2,1,"  "))</f>
        <v xml:space="preserve">  </v>
      </c>
      <c r="AS40" s="6" t="str">
        <f>IF($V40="  ","  ",IF($V40=1,1,"  "))</f>
        <v xml:space="preserve">  </v>
      </c>
      <c r="AT40" s="6" t="str">
        <f>IF($V40="  ","  ",IF($V40=0,1,"  "))</f>
        <v xml:space="preserve">  </v>
      </c>
      <c r="AV40" s="5">
        <f>(X40+AE40)*5+(Y40+AF40)*2+(Z40+AG40)*3+(AA40+AH40)*3</f>
        <v>0</v>
      </c>
      <c r="AW40" s="4" t="str">
        <f>IF(AV40=0,"   ",IF(AV40=(P40+R40),"ok","false"))</f>
        <v xml:space="preserve">   </v>
      </c>
    </row>
    <row r="41" spans="1:49">
      <c r="A41" s="1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9">
      <c r="B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</sheetData>
  <mergeCells count="27">
    <mergeCell ref="AV15:AW15"/>
    <mergeCell ref="J3:L3"/>
    <mergeCell ref="J8:L8"/>
    <mergeCell ref="AL14:AO14"/>
    <mergeCell ref="AQ14:AT14"/>
    <mergeCell ref="X14:AC14"/>
    <mergeCell ref="AE14:AJ14"/>
    <mergeCell ref="AM9:AT9"/>
    <mergeCell ref="AM10:AT10"/>
    <mergeCell ref="AM12:AT12"/>
    <mergeCell ref="AM5:AT5"/>
    <mergeCell ref="AM7:AT7"/>
    <mergeCell ref="AM8:AT8"/>
    <mergeCell ref="AL4:AT4"/>
    <mergeCell ref="AM6:AT6"/>
    <mergeCell ref="D15:H15"/>
    <mergeCell ref="J15:N15"/>
    <mergeCell ref="P15:R15"/>
    <mergeCell ref="T15:V15"/>
    <mergeCell ref="B9:C9"/>
    <mergeCell ref="B10:C10"/>
    <mergeCell ref="B11:C11"/>
    <mergeCell ref="B12:C12"/>
    <mergeCell ref="B4:C4"/>
    <mergeCell ref="B5:C5"/>
    <mergeCell ref="B6:C6"/>
    <mergeCell ref="B7:C7"/>
  </mergeCells>
  <conditionalFormatting sqref="AW32:AW35 AW17:AW20 AW27:AW30 AW22:AW25 AW37:AW40">
    <cfRule type="cellIs" dxfId="0" priority="1" stopIfTrue="1" operator="equal">
      <formula>"false"</formula>
    </cfRule>
  </conditionalFormatting>
  <pageMargins left="0.39370078740157483" right="0.39370078740157483" top="0.39370078740157483" bottom="0.59055118110236227" header="0.39370078740157483" footer="0.19685039370078741"/>
  <pageSetup paperSize="9" scale="72" orientation="landscape" r:id="rId1"/>
  <headerFooter alignWithMargins="0">
    <oddFooter>&amp;LDRV - Ralph Götz&amp;C&amp;F (&amp;A)&amp;R&amp;D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U10</vt:lpstr>
      <vt:lpstr>'U10'!Druckbereich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2011-05-30T15:39:04Z</dcterms:created>
  <dcterms:modified xsi:type="dcterms:W3CDTF">2011-05-30T15:39:43Z</dcterms:modified>
</cp:coreProperties>
</file>